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9" i="1" l="1"/>
  <c r="F17" i="1"/>
  <c r="F15" i="1"/>
  <c r="F16" i="1"/>
  <c r="F6" i="1"/>
  <c r="F7" i="1"/>
  <c r="F9" i="1"/>
  <c r="F10" i="1"/>
  <c r="J20" i="1" l="1"/>
  <c r="J19" i="1"/>
  <c r="I20" i="1"/>
  <c r="I19" i="1"/>
  <c r="H20" i="1"/>
  <c r="H19" i="1"/>
  <c r="G20" i="1"/>
  <c r="G19" i="1"/>
  <c r="G14" i="1"/>
  <c r="J10" i="1"/>
  <c r="I10" i="1"/>
  <c r="H10" i="1"/>
  <c r="G10" i="1"/>
  <c r="J7" i="1"/>
  <c r="J6" i="1"/>
  <c r="I7" i="1"/>
  <c r="I6" i="1"/>
  <c r="H7" i="1"/>
  <c r="H6" i="1"/>
  <c r="G7" i="1"/>
  <c r="G6" i="1"/>
  <c r="G21" i="1" l="1"/>
  <c r="J11" i="1"/>
  <c r="F11" i="1"/>
  <c r="H11" i="1"/>
  <c r="G11" i="1"/>
  <c r="I11" i="1"/>
  <c r="J21" i="1"/>
  <c r="I21" i="1"/>
  <c r="H21" i="1"/>
  <c r="J14" i="1"/>
  <c r="I14" i="1"/>
  <c r="H14" i="1"/>
  <c r="F14" i="1" l="1"/>
  <c r="F21" i="1" l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<sst xmlns="http://schemas.openxmlformats.org/spreadsheetml/2006/main" count="57" uniqueCount="51">
  <si>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</si>
  <si>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</si>
  <si>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</si>
  <si>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</si>
  <si>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</si>
  <si>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</si>
  <si>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</si>
  <si>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</si>
  <si>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</si>
  <si>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</si>
  <si>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</si>
  <si>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</si>
  <si>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</si>
  <si>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</si>
  <si>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</si>
  <si>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</si>
  <si>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</si>
  <si>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</si>
  <si>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</si>
  <si>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</si>
  <si>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</si>
  <si>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</si>
  <si>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</si>
  <si>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</si>
  <si>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</si>
  <si>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</si>
  <si>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</si>
  <si>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</si>
  <si>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</si>
  <si>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</si>
  <si>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Огурец соленый</t>
  </si>
  <si>
    <t>31</t>
  </si>
  <si>
    <t>Каша манная молочная жидкая</t>
  </si>
  <si>
    <t>200</t>
  </si>
  <si>
    <t>Какао с молоком</t>
  </si>
  <si>
    <t>Батон</t>
  </si>
  <si>
    <t>Масло сливочное (порциями)</t>
  </si>
  <si>
    <t>Сыр (порциями)</t>
  </si>
  <si>
    <t>Чай с лимоном</t>
  </si>
  <si>
    <t>Конфета "35"</t>
  </si>
  <si>
    <t>Капуста тушеная с рисом, с мясом птицы</t>
  </si>
  <si>
    <t>Сок</t>
  </si>
  <si>
    <t>Суп картофельный с мак.изделиями с мясом птицы</t>
  </si>
  <si>
    <t>230/20</t>
  </si>
  <si>
    <t>100/10</t>
  </si>
  <si>
    <t>Сырники из творога запеч. с молоком сгущенным</t>
  </si>
  <si>
    <t>60</t>
  </si>
  <si>
    <t>135/45</t>
  </si>
  <si>
    <t>МБОУ БСШ №1 имени Е.К. Зырянова</t>
  </si>
  <si>
    <t>1</t>
  </si>
  <si>
    <r>
      <t>"_</t>
    </r>
    <r>
      <rPr>
        <u/>
        <sz val="11"/>
        <color theme="1"/>
        <rFont val="Calibri"/>
        <family val="2"/>
        <charset val="204"/>
        <scheme val="minor"/>
      </rPr>
      <t>08__"_10_</t>
    </r>
    <r>
      <rPr>
        <sz val="11"/>
        <color theme="1"/>
        <rFont val="Calibri"/>
        <family val="2"/>
        <scheme val="minor"/>
      </rPr>
      <t>___2021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</si>
</sst>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14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tabSelected="1" zoomScale="110" zoomScaleNormal="110" workbookViewId="0">
      <selection activeCell="A22" sqref="A22:J44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18" customWidth="1"/>
    <col min="6" max="6" width="7.5703125" style="18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72" t="s">
        <v>48</v>
      </c>
      <c r="C1" s="73"/>
      <c r="D1" s="74"/>
      <c r="E1" s="18" t="s">
        <v>29</v>
      </c>
      <c r="F1" s="17" t="s">
        <v>49</v>
      </c>
      <c r="H1" s="1" t="s">
        <v>1</v>
      </c>
      <c r="I1" s="16" t="s">
        <v>50</v>
      </c>
    </row>
    <row r="2" spans="1:10" ht="15.75" thickBot="1" x14ac:dyDescent="0.3">
      <c r="B2" s="2" t="s">
        <v>28</v>
      </c>
    </row>
    <row r="3" spans="1:10" s="23" customFormat="1" ht="30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33" t="s">
        <v>21</v>
      </c>
      <c r="F3" s="33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30" x14ac:dyDescent="0.25">
      <c r="A4" s="3" t="s">
        <v>10</v>
      </c>
      <c r="B4" s="24" t="s">
        <v>11</v>
      </c>
      <c r="C4" s="40">
        <v>9</v>
      </c>
      <c r="D4" s="41" t="s">
        <v>32</v>
      </c>
      <c r="E4" s="34" t="s">
        <v>33</v>
      </c>
      <c r="F4" s="65">
        <v>12.53</v>
      </c>
      <c r="G4" s="5">
        <v>216.92</v>
      </c>
      <c r="H4" s="5">
        <v>6.35</v>
      </c>
      <c r="I4" s="5">
        <v>7.11</v>
      </c>
      <c r="J4" s="6">
        <v>32.29</v>
      </c>
    </row>
    <row r="5" spans="1:10" ht="15.75" x14ac:dyDescent="0.25">
      <c r="A5" s="7"/>
      <c r="B5" s="25" t="s">
        <v>12</v>
      </c>
      <c r="C5" s="42">
        <v>36</v>
      </c>
      <c r="D5" s="43" t="s">
        <v>34</v>
      </c>
      <c r="E5" s="35">
        <v>200</v>
      </c>
      <c r="F5" s="62">
        <v>11.16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 x14ac:dyDescent="0.25">
      <c r="A6" s="7"/>
      <c r="B6" s="26" t="s">
        <v>18</v>
      </c>
      <c r="C6" s="42" t="s">
        <v>22</v>
      </c>
      <c r="D6" s="43" t="s">
        <v>23</v>
      </c>
      <c r="E6" s="35">
        <v>23</v>
      </c>
      <c r="F6" s="62">
        <f>45.14*0.023</f>
        <v>1.0382199999999999</v>
      </c>
      <c r="G6" s="9">
        <f>40*20/20</f>
        <v>40</v>
      </c>
      <c r="H6" s="9">
        <f>0.98*20/20</f>
        <v>0.98000000000000009</v>
      </c>
      <c r="I6" s="9">
        <f>0.2*20/20</f>
        <v>0.2</v>
      </c>
      <c r="J6" s="10">
        <f>8.95*20/20</f>
        <v>8.9499999999999993</v>
      </c>
    </row>
    <row r="7" spans="1:10" ht="15.75" x14ac:dyDescent="0.25">
      <c r="A7" s="7"/>
      <c r="B7" s="50"/>
      <c r="C7" s="42" t="s">
        <v>22</v>
      </c>
      <c r="D7" s="43" t="s">
        <v>35</v>
      </c>
      <c r="E7" s="35">
        <v>24</v>
      </c>
      <c r="F7" s="62">
        <f>86.25*0.024</f>
        <v>2.0699999999999998</v>
      </c>
      <c r="G7" s="9">
        <f>41.6*20/20</f>
        <v>41.6</v>
      </c>
      <c r="H7" s="9">
        <f>1.6*20/20</f>
        <v>1.6</v>
      </c>
      <c r="I7" s="9">
        <f>0.03*20/20</f>
        <v>0.03</v>
      </c>
      <c r="J7" s="10">
        <f>8.02*20/20</f>
        <v>8.02</v>
      </c>
    </row>
    <row r="8" spans="1:10" ht="30" x14ac:dyDescent="0.25">
      <c r="A8" s="7"/>
      <c r="B8" s="71" t="s">
        <v>24</v>
      </c>
      <c r="C8" s="42">
        <v>3</v>
      </c>
      <c r="D8" s="43" t="s">
        <v>36</v>
      </c>
      <c r="E8" s="35">
        <v>10</v>
      </c>
      <c r="F8" s="62">
        <v>7.36</v>
      </c>
      <c r="G8" s="9">
        <v>64.7</v>
      </c>
      <c r="H8" s="9">
        <v>0.08</v>
      </c>
      <c r="I8" s="9">
        <v>7.15</v>
      </c>
      <c r="J8" s="10">
        <v>0.12</v>
      </c>
    </row>
    <row r="9" spans="1:10" ht="15.75" x14ac:dyDescent="0.25">
      <c r="A9" s="7"/>
      <c r="B9" s="61"/>
      <c r="C9" s="70">
        <v>6</v>
      </c>
      <c r="D9" s="43" t="s">
        <v>37</v>
      </c>
      <c r="E9" s="35">
        <v>11</v>
      </c>
      <c r="F9" s="62">
        <f>7.56*11/12</f>
        <v>6.93</v>
      </c>
      <c r="G9" s="14">
        <v>36</v>
      </c>
      <c r="H9" s="14">
        <v>1.36</v>
      </c>
      <c r="I9" s="14">
        <v>2.76</v>
      </c>
      <c r="J9" s="27">
        <v>0.31</v>
      </c>
    </row>
    <row r="10" spans="1:10" ht="15.75" x14ac:dyDescent="0.25">
      <c r="A10" s="7"/>
      <c r="B10" s="61"/>
      <c r="C10" s="70" t="s">
        <v>22</v>
      </c>
      <c r="D10" s="43" t="s">
        <v>39</v>
      </c>
      <c r="E10" s="35">
        <v>20</v>
      </c>
      <c r="F10" s="62">
        <f>374.4*0.02</f>
        <v>7.4879999999999995</v>
      </c>
      <c r="G10" s="9">
        <f>127.12*20/40</f>
        <v>63.56</v>
      </c>
      <c r="H10" s="9">
        <f>2.14*20/40</f>
        <v>1.07</v>
      </c>
      <c r="I10" s="9">
        <f>2.8*20/40</f>
        <v>1.4</v>
      </c>
      <c r="J10" s="10">
        <f>23.34*20/40</f>
        <v>11.67</v>
      </c>
    </row>
    <row r="11" spans="1:10" ht="16.5" thickBot="1" x14ac:dyDescent="0.3">
      <c r="A11" s="55"/>
      <c r="B11" s="56"/>
      <c r="C11" s="57"/>
      <c r="D11" s="58"/>
      <c r="E11" s="59"/>
      <c r="F11" s="66">
        <f>SUM(F4:F10)</f>
        <v>48.576219999999999</v>
      </c>
      <c r="G11" s="60">
        <f>SUM(G4:G10)</f>
        <v>579.78</v>
      </c>
      <c r="H11" s="60">
        <f t="shared" ref="H11:J11" si="0">SUM(H4:H10)</f>
        <v>15.89</v>
      </c>
      <c r="I11" s="60">
        <f t="shared" si="0"/>
        <v>22.25</v>
      </c>
      <c r="J11" s="60">
        <f t="shared" si="0"/>
        <v>77.510000000000005</v>
      </c>
    </row>
    <row r="12" spans="1:10" ht="15.75" x14ac:dyDescent="0.25">
      <c r="A12" s="3" t="s">
        <v>25</v>
      </c>
      <c r="B12" s="4"/>
      <c r="C12" s="44">
        <v>30</v>
      </c>
      <c r="D12" s="45" t="s">
        <v>38</v>
      </c>
      <c r="E12" s="36">
        <v>200</v>
      </c>
      <c r="F12" s="65">
        <v>3.4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45" x14ac:dyDescent="0.25">
      <c r="A13" s="7"/>
      <c r="B13" s="11"/>
      <c r="C13" s="46">
        <v>31</v>
      </c>
      <c r="D13" s="47" t="s">
        <v>45</v>
      </c>
      <c r="E13" s="37" t="s">
        <v>44</v>
      </c>
      <c r="F13" s="62">
        <v>33.04</v>
      </c>
      <c r="G13" s="9">
        <v>400.13</v>
      </c>
      <c r="H13" s="9">
        <v>22.24</v>
      </c>
      <c r="I13" s="9">
        <v>17.73</v>
      </c>
      <c r="J13" s="10">
        <v>137.9</v>
      </c>
    </row>
    <row r="14" spans="1:10" ht="16.5" thickBot="1" x14ac:dyDescent="0.3">
      <c r="A14" s="51"/>
      <c r="B14" s="29"/>
      <c r="C14" s="52"/>
      <c r="D14" s="53"/>
      <c r="E14" s="54"/>
      <c r="F14" s="67">
        <f>SUM(F12:F13)</f>
        <v>36.44</v>
      </c>
      <c r="G14" s="63">
        <f>SUM(G12:G13)</f>
        <v>443.13</v>
      </c>
      <c r="H14" s="63">
        <f t="shared" ref="H14:J14" si="1">SUM(H12:H13)</f>
        <v>22.299999999999997</v>
      </c>
      <c r="I14" s="63">
        <f t="shared" si="1"/>
        <v>17.740000000000002</v>
      </c>
      <c r="J14" s="64">
        <f t="shared" si="1"/>
        <v>148.12</v>
      </c>
    </row>
    <row r="15" spans="1:10" ht="15.75" x14ac:dyDescent="0.25">
      <c r="A15" s="3" t="s">
        <v>13</v>
      </c>
      <c r="B15" s="4" t="s">
        <v>14</v>
      </c>
      <c r="C15" s="44">
        <v>4</v>
      </c>
      <c r="D15" s="45" t="s">
        <v>30</v>
      </c>
      <c r="E15" s="34" t="s">
        <v>46</v>
      </c>
      <c r="F15" s="65">
        <f>21.82*60/60</f>
        <v>21.82</v>
      </c>
      <c r="G15" s="5">
        <v>8.4</v>
      </c>
      <c r="H15" s="5">
        <v>0.48</v>
      </c>
      <c r="I15" s="5">
        <v>0.06</v>
      </c>
      <c r="J15" s="6">
        <v>1.5</v>
      </c>
    </row>
    <row r="16" spans="1:10" ht="45" x14ac:dyDescent="0.25">
      <c r="A16" s="7"/>
      <c r="B16" s="8" t="s">
        <v>15</v>
      </c>
      <c r="C16" s="46">
        <v>40</v>
      </c>
      <c r="D16" s="47" t="s">
        <v>42</v>
      </c>
      <c r="E16" s="37" t="s">
        <v>43</v>
      </c>
      <c r="F16" s="62">
        <f>4.14*230/250+4.71*2</f>
        <v>13.2288</v>
      </c>
      <c r="G16" s="9">
        <v>132.5</v>
      </c>
      <c r="H16" s="9">
        <v>2.65</v>
      </c>
      <c r="I16" s="9">
        <v>2.78</v>
      </c>
      <c r="J16" s="10">
        <v>24.23</v>
      </c>
    </row>
    <row r="17" spans="1:10" ht="30" x14ac:dyDescent="0.25">
      <c r="A17" s="7"/>
      <c r="B17" s="8" t="s">
        <v>16</v>
      </c>
      <c r="C17" s="46">
        <v>48</v>
      </c>
      <c r="D17" s="47" t="s">
        <v>40</v>
      </c>
      <c r="E17" s="37" t="s">
        <v>47</v>
      </c>
      <c r="F17" s="62">
        <f>14*45/37+5.9*135/113</f>
        <v>24.07569959339871</v>
      </c>
      <c r="G17" s="9">
        <v>167.25</v>
      </c>
      <c r="H17" s="9">
        <v>9.2100000000000009</v>
      </c>
      <c r="I17" s="9">
        <v>9.8000000000000007</v>
      </c>
      <c r="J17" s="10">
        <v>8.6300000000000008</v>
      </c>
    </row>
    <row r="18" spans="1:10" ht="15.75" x14ac:dyDescent="0.25">
      <c r="A18" s="7"/>
      <c r="B18" s="8" t="s">
        <v>26</v>
      </c>
      <c r="C18" s="46">
        <v>25</v>
      </c>
      <c r="D18" s="47" t="s">
        <v>41</v>
      </c>
      <c r="E18" s="37">
        <v>200</v>
      </c>
      <c r="F18" s="62">
        <v>10.55</v>
      </c>
      <c r="G18" s="9">
        <v>136</v>
      </c>
      <c r="H18" s="9">
        <v>0.6</v>
      </c>
      <c r="I18" s="9">
        <v>0</v>
      </c>
      <c r="J18" s="10">
        <v>33</v>
      </c>
    </row>
    <row r="19" spans="1:10" ht="15.75" x14ac:dyDescent="0.25">
      <c r="A19" s="7"/>
      <c r="B19" s="8" t="s">
        <v>19</v>
      </c>
      <c r="C19" s="46" t="s">
        <v>22</v>
      </c>
      <c r="D19" s="47" t="s">
        <v>27</v>
      </c>
      <c r="E19" s="37" t="s">
        <v>31</v>
      </c>
      <c r="F19" s="62">
        <f>58.5*0.031</f>
        <v>1.8134999999999999</v>
      </c>
      <c r="G19" s="9">
        <f>62.4*31/30</f>
        <v>64.47999999999999</v>
      </c>
      <c r="H19" s="9">
        <f>2.4*31/30</f>
        <v>2.4799999999999995</v>
      </c>
      <c r="I19" s="9">
        <f>0.45*31/30</f>
        <v>0.46500000000000002</v>
      </c>
      <c r="J19" s="10">
        <f>11.37*31/30</f>
        <v>11.748999999999999</v>
      </c>
    </row>
    <row r="20" spans="1:10" ht="15.75" x14ac:dyDescent="0.25">
      <c r="A20" s="7"/>
      <c r="B20" s="15" t="s">
        <v>17</v>
      </c>
      <c r="C20" s="48" t="s">
        <v>22</v>
      </c>
      <c r="D20" s="49" t="s">
        <v>23</v>
      </c>
      <c r="E20" s="38" t="s">
        <v>31</v>
      </c>
      <c r="F20" s="68">
        <v>1.39</v>
      </c>
      <c r="G20" s="12">
        <f>60*31/30</f>
        <v>62</v>
      </c>
      <c r="H20" s="12">
        <f>1.47*31/30</f>
        <v>1.5189999999999999</v>
      </c>
      <c r="I20" s="12">
        <f>0.3*31/30</f>
        <v>0.30999999999999994</v>
      </c>
      <c r="J20" s="13">
        <f>13.44*31/30</f>
        <v>13.888</v>
      </c>
    </row>
    <row r="21" spans="1:10" ht="16.5" thickBot="1" x14ac:dyDescent="0.3">
      <c r="A21" s="28"/>
      <c r="B21" s="29"/>
      <c r="C21" s="30"/>
      <c r="D21" s="30"/>
      <c r="E21" s="39"/>
      <c r="F21" s="69">
        <f>SUM(F15:F20)</f>
        <v>72.877999593398712</v>
      </c>
      <c r="G21" s="31">
        <f>SUM(G15:G20)</f>
        <v>570.63</v>
      </c>
      <c r="H21" s="31">
        <f>SUM(H15:H20)</f>
        <v>16.938999999999997</v>
      </c>
      <c r="I21" s="31">
        <f>SUM(I15:I20)</f>
        <v>13.415000000000001</v>
      </c>
      <c r="J21" s="32">
        <f>SUM(J15:J20)</f>
        <v>92.997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2021-09-03T09:23:05Z</cp:lastPrinted>
  <dcterms:created xsi:type="dcterms:W3CDTF">2015-06-05T18:19:34Z</dcterms:created>
  <dcterms:modified xsi:type="dcterms:W3CDTF">2021-10-28T07:30:04Z</dcterms:modified>
</cp:coreProperties>
</file>