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8" i="1" l="1"/>
  <c r="F13" i="1"/>
  <c r="F14" i="1"/>
  <c r="F7" i="1"/>
  <c r="F4" i="1"/>
  <c r="J19" i="1" l="1"/>
  <c r="I19" i="1"/>
  <c r="H19" i="1"/>
  <c r="G19" i="1"/>
  <c r="J18" i="1"/>
  <c r="I18" i="1"/>
  <c r="H18" i="1"/>
  <c r="G18" i="1"/>
  <c r="I13" i="1"/>
  <c r="H13" i="1"/>
  <c r="G13" i="1"/>
  <c r="J8" i="1"/>
  <c r="I8" i="1"/>
  <c r="H8" i="1"/>
  <c r="G8" i="1"/>
  <c r="J7" i="1"/>
  <c r="I7" i="1"/>
  <c r="H7" i="1"/>
  <c r="G7" i="1"/>
  <c r="J6" i="1"/>
  <c r="I6" i="1"/>
  <c r="H6" i="1"/>
  <c r="G6" i="1"/>
  <c r="F6" i="1"/>
  <c r="J11" i="1" l="1"/>
  <c r="I11" i="1"/>
  <c r="H11" i="1"/>
  <c r="G11" i="1"/>
  <c r="F9" i="1" l="1"/>
  <c r="F12" i="1" l="1"/>
  <c r="F20" i="1" l="1"/>
  <c r="H9" i="1" l="1"/>
  <c r="G9" i="1"/>
  <c r="G12" i="1" l="1"/>
  <c r="J9" i="1"/>
  <c r="G20" i="1" l="1"/>
  <c r="I9" i="1"/>
  <c r="J20" i="1"/>
  <c r="I20" i="1"/>
  <c r="H20" i="1"/>
  <c r="J12" i="1"/>
  <c r="I12" i="1"/>
  <c r="H12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<sst xmlns="http://schemas.openxmlformats.org/spreadsheetml/2006/main" count="58" uniqueCount="53">
  <si>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</si>
  <si>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</si>
  <si>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</si>
  <si>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</si>
  <si>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</si>
  <si>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</si>
  <si>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</si>
  <si>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</si>
  <si>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</si>
  <si>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</si>
  <si>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</si>
  <si>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</si>
  <si>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</si>
  <si>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</si>
  <si>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</si>
  <si>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</si>
  <si>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</si>
  <si>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</si>
  <si>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</si>
  <si>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</si>
  <si>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</si>
  <si>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</si>
  <si>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</si>
  <si>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</si>
  <si>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</si>
  <si>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</si>
  <si>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</si>
  <si>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</si>
  <si>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200</t>
  </si>
  <si>
    <t>40</t>
  </si>
  <si>
    <t>90</t>
  </si>
  <si>
    <t>гарнир</t>
  </si>
  <si>
    <t>150</t>
  </si>
  <si>
    <t xml:space="preserve">Хлеб пшеничный </t>
  </si>
  <si>
    <t>Плов из отварной говядины</t>
  </si>
  <si>
    <t>Чай с молоком</t>
  </si>
  <si>
    <t>Вафли</t>
  </si>
  <si>
    <t>Молоко кипяченое</t>
  </si>
  <si>
    <t>Булочна дорожная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</si>
  <si>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</si>
  <si>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</si>
  <si>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</si>
  <si>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</si>
  <si>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</si>
  <si>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20</t>
  </si>
  <si>
    <t>140/40</t>
  </si>
  <si>
    <t>Котлеты мясная</t>
  </si>
  <si>
    <t>добавка</t>
  </si>
  <si>
    <t>35</t>
  </si>
  <si>
    <t>34</t>
  </si>
  <si>
    <t>МБОУ БСШ №1 имени Е.К. Зырянова</t>
  </si>
  <si>
    <t>1</t>
  </si>
  <si>
    <r>
      <t>"_</t>
    </r>
    <r>
      <rPr>
        <u/>
        <sz val="11"/>
        <color theme="1"/>
        <rFont val="Calibri"/>
        <family val="2"/>
        <charset val="204"/>
        <scheme val="minor"/>
      </rPr>
      <t>15__"__10___</t>
    </r>
    <r>
      <rPr>
        <sz val="11"/>
        <color theme="1"/>
        <rFont val="Calibri"/>
        <family val="2"/>
        <scheme val="minor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</si>
</sst>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tabSelected="1" topLeftCell="A10" zoomScaleNormal="100" workbookViewId="0">
      <selection activeCell="A21" sqref="A21:D22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7" bestFit="1" customWidth="1"/>
    <col min="6" max="6" width="8.28515625" style="17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78" t="s">
        <v>50</v>
      </c>
      <c r="C1" s="79"/>
      <c r="D1" s="80"/>
      <c r="E1" s="17" t="s">
        <v>27</v>
      </c>
      <c r="F1" s="16" t="s">
        <v>51</v>
      </c>
      <c r="H1" s="1" t="s">
        <v>1</v>
      </c>
      <c r="I1" s="15" t="s">
        <v>52</v>
      </c>
    </row>
    <row r="2" spans="1:10" ht="15.75" thickBot="1" x14ac:dyDescent="0.3">
      <c r="B2" s="2" t="s">
        <v>26</v>
      </c>
    </row>
    <row r="3" spans="1:10" s="22" customFormat="1" ht="30.75" thickBot="1" x14ac:dyDescent="0.3">
      <c r="A3" s="18" t="s">
        <v>2</v>
      </c>
      <c r="B3" s="19" t="s">
        <v>3</v>
      </c>
      <c r="C3" s="19" t="s">
        <v>19</v>
      </c>
      <c r="D3" s="19" t="s">
        <v>4</v>
      </c>
      <c r="E3" s="30" t="s">
        <v>20</v>
      </c>
      <c r="F3" s="30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30" x14ac:dyDescent="0.25">
      <c r="A4" s="3" t="s">
        <v>10</v>
      </c>
      <c r="B4" s="4" t="s">
        <v>11</v>
      </c>
      <c r="C4" s="37">
        <v>72</v>
      </c>
      <c r="D4" s="38" t="s">
        <v>34</v>
      </c>
      <c r="E4" s="31" t="s">
        <v>45</v>
      </c>
      <c r="F4" s="61">
        <f>4.92*140/150+40.5*40/50</f>
        <v>36.991999999999997</v>
      </c>
      <c r="G4" s="76">
        <v>294</v>
      </c>
      <c r="H4" s="76">
        <v>14.86</v>
      </c>
      <c r="I4" s="76">
        <v>16.579999999999998</v>
      </c>
      <c r="J4" s="77">
        <v>22.8</v>
      </c>
    </row>
    <row r="5" spans="1:10" ht="15.75" x14ac:dyDescent="0.25">
      <c r="A5" s="7"/>
      <c r="B5" s="74" t="s">
        <v>12</v>
      </c>
      <c r="C5" s="66">
        <v>20</v>
      </c>
      <c r="D5" s="67" t="s">
        <v>35</v>
      </c>
      <c r="E5" s="68" t="s">
        <v>28</v>
      </c>
      <c r="F5" s="69">
        <v>4.26</v>
      </c>
      <c r="G5" s="9">
        <v>1.4</v>
      </c>
      <c r="H5" s="9">
        <v>1.6</v>
      </c>
      <c r="I5" s="9">
        <v>12.36</v>
      </c>
      <c r="J5" s="10">
        <v>70</v>
      </c>
    </row>
    <row r="6" spans="1:10" ht="15.75" x14ac:dyDescent="0.25">
      <c r="A6" s="7"/>
      <c r="B6" s="23" t="s">
        <v>47</v>
      </c>
      <c r="C6" s="66" t="s">
        <v>21</v>
      </c>
      <c r="D6" s="67" t="s">
        <v>36</v>
      </c>
      <c r="E6" s="68" t="s">
        <v>44</v>
      </c>
      <c r="F6" s="69">
        <f>234.72*0.02</f>
        <v>4.6943999999999999</v>
      </c>
      <c r="G6" s="9">
        <f>190.76*20/60</f>
        <v>63.586666666666666</v>
      </c>
      <c r="H6" s="9">
        <f>3.22*20/60</f>
        <v>1.0733333333333335</v>
      </c>
      <c r="I6" s="9">
        <f>4.2*20/60</f>
        <v>1.4</v>
      </c>
      <c r="J6" s="10">
        <f>35.02*20/60</f>
        <v>11.673333333333336</v>
      </c>
    </row>
    <row r="7" spans="1:10" ht="15.75" x14ac:dyDescent="0.25">
      <c r="A7" s="7"/>
      <c r="B7" s="8"/>
      <c r="C7" s="39" t="s">
        <v>21</v>
      </c>
      <c r="D7" s="40" t="s">
        <v>22</v>
      </c>
      <c r="E7" s="32">
        <v>25</v>
      </c>
      <c r="F7" s="58">
        <f>45.14*0.025</f>
        <v>1.1285000000000001</v>
      </c>
      <c r="G7" s="9">
        <f>40*24/20</f>
        <v>48</v>
      </c>
      <c r="H7" s="9">
        <f>0.98*24/20</f>
        <v>1.1759999999999999</v>
      </c>
      <c r="I7" s="9">
        <f>0.2*24/20</f>
        <v>0.24000000000000005</v>
      </c>
      <c r="J7" s="10">
        <f>8.95*24/20</f>
        <v>10.739999999999998</v>
      </c>
    </row>
    <row r="8" spans="1:10" ht="15.75" x14ac:dyDescent="0.25">
      <c r="A8" s="7"/>
      <c r="B8" s="47"/>
      <c r="C8" s="39" t="s">
        <v>21</v>
      </c>
      <c r="D8" s="40" t="s">
        <v>33</v>
      </c>
      <c r="E8" s="32">
        <v>26</v>
      </c>
      <c r="F8" s="58">
        <v>1.51</v>
      </c>
      <c r="G8" s="9">
        <f>41.6*25/20</f>
        <v>52</v>
      </c>
      <c r="H8" s="9">
        <f>1.6*25/20</f>
        <v>2</v>
      </c>
      <c r="I8" s="9">
        <f>0.03*25/20</f>
        <v>3.7499999999999999E-2</v>
      </c>
      <c r="J8" s="10">
        <f>8.02*25/20</f>
        <v>10.025</v>
      </c>
    </row>
    <row r="9" spans="1:10" ht="16.5" thickBot="1" x14ac:dyDescent="0.3">
      <c r="A9" s="52"/>
      <c r="B9" s="53"/>
      <c r="C9" s="54"/>
      <c r="D9" s="55"/>
      <c r="E9" s="56"/>
      <c r="F9" s="62">
        <f>SUM(F4:F8)</f>
        <v>48.584899999999998</v>
      </c>
      <c r="G9" s="57">
        <f>SUM(G4:G8)</f>
        <v>458.98666666666662</v>
      </c>
      <c r="H9" s="57">
        <f>SUM(H4:H8)</f>
        <v>20.709333333333333</v>
      </c>
      <c r="I9" s="57">
        <f>SUM(I4:I8)</f>
        <v>30.617499999999996</v>
      </c>
      <c r="J9" s="75">
        <f>SUM(J4:J8)</f>
        <v>125.23833333333333</v>
      </c>
    </row>
    <row r="10" spans="1:10" ht="15.75" x14ac:dyDescent="0.25">
      <c r="A10" s="3" t="s">
        <v>23</v>
      </c>
      <c r="B10" s="4"/>
      <c r="C10" s="41">
        <v>8</v>
      </c>
      <c r="D10" s="42" t="s">
        <v>37</v>
      </c>
      <c r="E10" s="33">
        <v>200</v>
      </c>
      <c r="F10" s="61">
        <v>13.3</v>
      </c>
      <c r="G10" s="5">
        <v>108</v>
      </c>
      <c r="H10" s="5">
        <v>5.8</v>
      </c>
      <c r="I10" s="5">
        <v>5</v>
      </c>
      <c r="J10" s="6">
        <v>9.6</v>
      </c>
    </row>
    <row r="11" spans="1:10" ht="15.75" x14ac:dyDescent="0.25">
      <c r="A11" s="7"/>
      <c r="B11" s="70"/>
      <c r="C11" s="71">
        <v>67</v>
      </c>
      <c r="D11" s="72" t="s">
        <v>38</v>
      </c>
      <c r="E11" s="73">
        <v>120</v>
      </c>
      <c r="F11" s="69">
        <v>23.14</v>
      </c>
      <c r="G11" s="13">
        <f>376.67*125/100</f>
        <v>470.83749999999998</v>
      </c>
      <c r="H11" s="13">
        <f>7*125/100</f>
        <v>8.75</v>
      </c>
      <c r="I11" s="13">
        <f>13.83*125/100</f>
        <v>17.287500000000001</v>
      </c>
      <c r="J11" s="24">
        <f>55.83*125/100</f>
        <v>69.787499999999994</v>
      </c>
    </row>
    <row r="12" spans="1:10" ht="16.5" thickBot="1" x14ac:dyDescent="0.3">
      <c r="A12" s="48"/>
      <c r="B12" s="26"/>
      <c r="C12" s="49"/>
      <c r="D12" s="50"/>
      <c r="E12" s="51"/>
      <c r="F12" s="63">
        <f>SUM(F10:F11)</f>
        <v>36.44</v>
      </c>
      <c r="G12" s="59">
        <f>SUM(G10:G11)</f>
        <v>578.83749999999998</v>
      </c>
      <c r="H12" s="59">
        <f>SUM(H10:H11)</f>
        <v>14.55</v>
      </c>
      <c r="I12" s="59">
        <f>SUM(I10:I11)</f>
        <v>22.287500000000001</v>
      </c>
      <c r="J12" s="60">
        <f>SUM(J10:J11)</f>
        <v>79.387499999999989</v>
      </c>
    </row>
    <row r="13" spans="1:10" ht="15.75" x14ac:dyDescent="0.25">
      <c r="A13" s="3" t="s">
        <v>13</v>
      </c>
      <c r="B13" s="4" t="s">
        <v>14</v>
      </c>
      <c r="C13" s="41">
        <v>54</v>
      </c>
      <c r="D13" s="42" t="s">
        <v>39</v>
      </c>
      <c r="E13" s="31" t="s">
        <v>29</v>
      </c>
      <c r="F13" s="61">
        <f>9.67*40/60</f>
        <v>6.4466666666666672</v>
      </c>
      <c r="G13" s="5">
        <f>75*45/60</f>
        <v>56.25</v>
      </c>
      <c r="H13" s="5">
        <f>0.5*45/60</f>
        <v>0.375</v>
      </c>
      <c r="I13" s="5">
        <f>5.1*45/60</f>
        <v>3.8249999999999997</v>
      </c>
      <c r="J13" s="6">
        <v>9.6</v>
      </c>
    </row>
    <row r="14" spans="1:10" ht="30" x14ac:dyDescent="0.25">
      <c r="A14" s="7"/>
      <c r="B14" s="8" t="s">
        <v>15</v>
      </c>
      <c r="C14" s="43">
        <v>33</v>
      </c>
      <c r="D14" s="44" t="s">
        <v>40</v>
      </c>
      <c r="E14" s="34" t="s">
        <v>43</v>
      </c>
      <c r="F14" s="58">
        <f>4.48+1.58</f>
        <v>6.0600000000000005</v>
      </c>
      <c r="G14" s="9">
        <v>108.75</v>
      </c>
      <c r="H14" s="9">
        <v>1.72</v>
      </c>
      <c r="I14" s="9">
        <v>6.18</v>
      </c>
      <c r="J14" s="10">
        <v>11.66</v>
      </c>
    </row>
    <row r="15" spans="1:10" ht="15.75" x14ac:dyDescent="0.25">
      <c r="A15" s="7"/>
      <c r="B15" s="8" t="s">
        <v>16</v>
      </c>
      <c r="C15" s="43">
        <v>58</v>
      </c>
      <c r="D15" s="44" t="s">
        <v>46</v>
      </c>
      <c r="E15" s="34" t="s">
        <v>30</v>
      </c>
      <c r="F15" s="58">
        <v>38.200000000000003</v>
      </c>
      <c r="G15" s="9">
        <v>257.39999999999998</v>
      </c>
      <c r="H15" s="9">
        <v>16.02</v>
      </c>
      <c r="I15" s="9">
        <v>15.75</v>
      </c>
      <c r="J15" s="10">
        <v>12.87</v>
      </c>
    </row>
    <row r="16" spans="1:10" ht="15.75" x14ac:dyDescent="0.25">
      <c r="A16" s="7"/>
      <c r="B16" s="8" t="s">
        <v>31</v>
      </c>
      <c r="C16" s="43">
        <v>7</v>
      </c>
      <c r="D16" s="44" t="s">
        <v>41</v>
      </c>
      <c r="E16" s="34" t="s">
        <v>32</v>
      </c>
      <c r="F16" s="58">
        <v>11.14</v>
      </c>
      <c r="G16" s="9">
        <v>159.12</v>
      </c>
      <c r="H16" s="9">
        <v>3.74</v>
      </c>
      <c r="I16" s="9">
        <v>6.12</v>
      </c>
      <c r="J16" s="10">
        <v>22.28</v>
      </c>
    </row>
    <row r="17" spans="1:10" ht="15.75" x14ac:dyDescent="0.25">
      <c r="A17" s="7"/>
      <c r="B17" s="8" t="s">
        <v>24</v>
      </c>
      <c r="C17" s="43">
        <v>35</v>
      </c>
      <c r="D17" s="44" t="s">
        <v>42</v>
      </c>
      <c r="E17" s="34">
        <v>200</v>
      </c>
      <c r="F17" s="58">
        <v>7.44</v>
      </c>
      <c r="G17" s="9">
        <v>97</v>
      </c>
      <c r="H17" s="9">
        <v>0.68</v>
      </c>
      <c r="I17" s="9">
        <v>0.28000000000000003</v>
      </c>
      <c r="J17" s="10">
        <v>19.64</v>
      </c>
    </row>
    <row r="18" spans="1:10" ht="15.75" x14ac:dyDescent="0.25">
      <c r="A18" s="7"/>
      <c r="B18" s="8" t="s">
        <v>18</v>
      </c>
      <c r="C18" s="43" t="s">
        <v>21</v>
      </c>
      <c r="D18" s="44" t="s">
        <v>25</v>
      </c>
      <c r="E18" s="34" t="s">
        <v>48</v>
      </c>
      <c r="F18" s="58">
        <f>58.5*0.035</f>
        <v>2.0475000000000003</v>
      </c>
      <c r="G18" s="9">
        <f>62.4*37/30</f>
        <v>76.959999999999994</v>
      </c>
      <c r="H18" s="9">
        <f>2.4*37/30</f>
        <v>2.96</v>
      </c>
      <c r="I18" s="9">
        <f>0.45*37/30</f>
        <v>0.55500000000000005</v>
      </c>
      <c r="J18" s="10">
        <f>11.37*37/30</f>
        <v>14.023</v>
      </c>
    </row>
    <row r="19" spans="1:10" ht="15.75" x14ac:dyDescent="0.25">
      <c r="A19" s="7"/>
      <c r="B19" s="14" t="s">
        <v>17</v>
      </c>
      <c r="C19" s="45" t="s">
        <v>21</v>
      </c>
      <c r="D19" s="46" t="s">
        <v>22</v>
      </c>
      <c r="E19" s="35" t="s">
        <v>49</v>
      </c>
      <c r="F19" s="64">
        <v>1.55</v>
      </c>
      <c r="G19" s="11">
        <f>60*36/30</f>
        <v>72</v>
      </c>
      <c r="H19" s="11">
        <f>1.47*36/30</f>
        <v>1.764</v>
      </c>
      <c r="I19" s="11">
        <f>0.3*36/30</f>
        <v>0.36</v>
      </c>
      <c r="J19" s="12">
        <f>13.44*36/30</f>
        <v>16.128</v>
      </c>
    </row>
    <row r="20" spans="1:10" ht="16.5" thickBot="1" x14ac:dyDescent="0.3">
      <c r="A20" s="25"/>
      <c r="B20" s="26"/>
      <c r="C20" s="27"/>
      <c r="D20" s="27"/>
      <c r="E20" s="36"/>
      <c r="F20" s="65">
        <f>SUM(F13:F19)</f>
        <v>72.884166666666673</v>
      </c>
      <c r="G20" s="28">
        <f>SUM(G13:G19)</f>
        <v>827.48</v>
      </c>
      <c r="H20" s="28">
        <f>SUM(H13:H19)</f>
        <v>27.258999999999997</v>
      </c>
      <c r="I20" s="28">
        <f>SUM(I13:I19)</f>
        <v>33.07</v>
      </c>
      <c r="J20" s="29">
        <f>SUM(J13:J19)</f>
        <v>106.20099999999999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9 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2021-10-14T03:35:20Z</cp:lastPrinted>
  <dcterms:created xsi:type="dcterms:W3CDTF">2015-06-05T18:19:34Z</dcterms:created>
  <dcterms:modified xsi:type="dcterms:W3CDTF">2021-10-28T07:31:05Z</dcterms:modified>
</cp:coreProperties>
</file>