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9" i="1" l="1"/>
  <c r="F18" i="1"/>
  <c r="J9" i="1"/>
  <c r="I9" i="1"/>
  <c r="H9" i="1"/>
  <c r="G9" i="1"/>
  <c r="F11" i="1"/>
  <c r="F22" i="1"/>
  <c r="F21" i="1"/>
  <c r="I10" i="1"/>
  <c r="J10" i="1"/>
  <c r="H10" i="1"/>
  <c r="G10" i="1"/>
  <c r="F17" i="1"/>
  <c r="F10" i="1"/>
  <c r="G14" i="1"/>
  <c r="H14" i="1"/>
  <c r="I14" i="1"/>
  <c r="F6" i="1"/>
  <c r="F8" i="1"/>
  <c r="F7" i="1"/>
  <c r="F15" i="1" l="1"/>
  <c r="F14" i="1" l="1"/>
  <c r="F16" i="1" s="1"/>
  <c r="J14" i="1" l="1"/>
  <c r="J8" i="1"/>
  <c r="I8" i="1"/>
  <c r="H8" i="1"/>
  <c r="G8" i="1"/>
  <c r="J7" i="1"/>
  <c r="I7" i="1"/>
  <c r="H7" i="1"/>
  <c r="H11" i="1" s="1"/>
  <c r="G7" i="1"/>
  <c r="G11" i="1" l="1"/>
  <c r="G16" i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<sst xmlns="http://schemas.openxmlformats.org/spreadsheetml/2006/main" count="64" uniqueCount="54">
  <si>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</si>
  <si>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</si>
  <si>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</si>
  <si>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</si>
  <si>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</si>
  <si>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</si>
  <si>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</si>
  <si>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</si>
  <si>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</si>
  <si>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</si>
  <si>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</si>
  <si>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</si>
  <si>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</si>
  <si>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</si>
  <si>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</si>
  <si>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</si>
  <si>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</si>
  <si>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</si>
  <si>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</si>
  <si>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</si>
  <si>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</si>
  <si>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</si>
  <si>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</si>
  <si>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</si>
  <si>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</si>
  <si>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</si>
  <si>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</si>
  <si>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</si>
  <si>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</si>
  <si>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</si>
  <si>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</si>
  <si>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</si>
  <si>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</si>
  <si>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</si>
  <si>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</si>
  <si>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</si>
  <si>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</si>
  <si>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</si>
  <si>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</si>
  <si>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</si>
  <si>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день 8</t>
  </si>
  <si>
    <t>Жаркое по-домашнему</t>
  </si>
  <si>
    <t>Суп "Волна" с мясом птицы</t>
  </si>
  <si>
    <t>42</t>
  </si>
  <si>
    <t>Конфета "35"</t>
  </si>
  <si>
    <t>Каша жидкая молочная пшенная</t>
  </si>
  <si>
    <t>160/40</t>
  </si>
  <si>
    <t>30</t>
  </si>
  <si>
    <t>Какао с молоком</t>
  </si>
  <si>
    <t>Творожное печенье</t>
  </si>
  <si>
    <t>60</t>
  </si>
  <si>
    <t>250/10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</si>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</sst>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1" xfId="0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13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/>
    <xf numFmtId="0" fontId="3" fillId="0" borderId="1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K3" sqref="K3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7" bestFit="1" customWidth="1"/>
    <col min="6" max="6" width="8.28515625" style="17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9" t="s">
        <v>52</v>
      </c>
      <c r="C1" s="80"/>
      <c r="D1" s="81"/>
      <c r="E1" s="17" t="s">
        <v>27</v>
      </c>
      <c r="F1" s="16" t="s">
        <v>53</v>
      </c>
      <c r="H1" t="s">
        <v>40</v>
      </c>
      <c r="I1" s="15">
        <v>44907</v>
      </c>
      <c r="J1" s="71"/>
    </row>
    <row r="2" spans="1:10" ht="15.75" thickBot="1" x14ac:dyDescent="0.3">
      <c r="B2" s="1" t="s">
        <v>26</v>
      </c>
    </row>
    <row r="3" spans="1:10" s="18" customFormat="1" ht="30.75" thickBot="1" x14ac:dyDescent="0.3">
      <c r="A3" s="72" t="s">
        <v>1</v>
      </c>
      <c r="B3" s="73" t="s">
        <v>2</v>
      </c>
      <c r="C3" s="73" t="s">
        <v>19</v>
      </c>
      <c r="D3" s="73" t="s">
        <v>3</v>
      </c>
      <c r="E3" s="74" t="s">
        <v>20</v>
      </c>
      <c r="F3" s="74" t="s">
        <v>4</v>
      </c>
      <c r="G3" s="75" t="s">
        <v>5</v>
      </c>
      <c r="H3" s="73" t="s">
        <v>6</v>
      </c>
      <c r="I3" s="73" t="s">
        <v>7</v>
      </c>
      <c r="J3" s="76" t="s">
        <v>8</v>
      </c>
    </row>
    <row r="4" spans="1:10" ht="30" x14ac:dyDescent="0.25">
      <c r="A4" s="6" t="s">
        <v>9</v>
      </c>
      <c r="B4" s="77" t="s">
        <v>10</v>
      </c>
      <c r="C4" s="62">
        <v>43</v>
      </c>
      <c r="D4" s="63" t="s">
        <v>45</v>
      </c>
      <c r="E4" s="64" t="s">
        <v>32</v>
      </c>
      <c r="F4" s="64">
        <v>17.68</v>
      </c>
      <c r="G4" s="13">
        <v>224.62</v>
      </c>
      <c r="H4" s="13">
        <v>5.64</v>
      </c>
      <c r="I4" s="13">
        <v>7.5</v>
      </c>
      <c r="J4" s="22">
        <v>33.94</v>
      </c>
    </row>
    <row r="5" spans="1:10" ht="15.75" x14ac:dyDescent="0.25">
      <c r="A5" s="6"/>
      <c r="B5" s="78" t="s">
        <v>11</v>
      </c>
      <c r="C5" s="62">
        <v>36</v>
      </c>
      <c r="D5" s="63" t="s">
        <v>48</v>
      </c>
      <c r="E5" s="64" t="s">
        <v>32</v>
      </c>
      <c r="F5" s="64">
        <v>14.34</v>
      </c>
      <c r="G5" s="13">
        <v>117</v>
      </c>
      <c r="H5" s="13">
        <v>4.45</v>
      </c>
      <c r="I5" s="13">
        <v>3.6</v>
      </c>
      <c r="J5" s="22">
        <v>16.149999999999999</v>
      </c>
    </row>
    <row r="6" spans="1:10" ht="15.75" x14ac:dyDescent="0.25">
      <c r="A6" s="6"/>
      <c r="B6" s="21" t="s">
        <v>31</v>
      </c>
      <c r="C6" s="34">
        <v>6</v>
      </c>
      <c r="D6" s="35" t="s">
        <v>34</v>
      </c>
      <c r="E6" s="29">
        <v>12</v>
      </c>
      <c r="F6" s="53">
        <f>10.11*12/12</f>
        <v>10.11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66"/>
      <c r="C7" s="34">
        <v>3</v>
      </c>
      <c r="D7" s="35" t="s">
        <v>30</v>
      </c>
      <c r="E7" s="29">
        <v>10</v>
      </c>
      <c r="F7" s="53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65"/>
      <c r="C8" s="61" t="s">
        <v>21</v>
      </c>
      <c r="D8" s="35" t="s">
        <v>49</v>
      </c>
      <c r="E8" s="29">
        <v>38</v>
      </c>
      <c r="F8" s="53">
        <f>150*0.038</f>
        <v>5.7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1" t="s">
        <v>17</v>
      </c>
      <c r="C9" s="34" t="s">
        <v>21</v>
      </c>
      <c r="D9" s="35" t="s">
        <v>22</v>
      </c>
      <c r="E9" s="29">
        <v>22</v>
      </c>
      <c r="F9" s="53">
        <v>0.98</v>
      </c>
      <c r="G9" s="8">
        <f>40*22/20</f>
        <v>44</v>
      </c>
      <c r="H9" s="8">
        <f>0.98*22/20</f>
        <v>1.0779999999999998</v>
      </c>
      <c r="I9" s="8">
        <f>0.2/20*22</f>
        <v>0.22</v>
      </c>
      <c r="J9" s="9">
        <f>8.95/20*22</f>
        <v>9.8449999999999989</v>
      </c>
    </row>
    <row r="10" spans="1:10" ht="15.75" x14ac:dyDescent="0.25">
      <c r="A10" s="6"/>
      <c r="B10" s="42"/>
      <c r="C10" s="34" t="s">
        <v>21</v>
      </c>
      <c r="D10" s="35" t="s">
        <v>35</v>
      </c>
      <c r="E10" s="29">
        <v>22</v>
      </c>
      <c r="F10" s="53">
        <f>88*0.022</f>
        <v>1.9359999999999999</v>
      </c>
      <c r="G10" s="8">
        <f>41.6/20*22</f>
        <v>45.760000000000005</v>
      </c>
      <c r="H10" s="8">
        <f>1.6/20*22</f>
        <v>1.76</v>
      </c>
      <c r="I10" s="8">
        <f>0.3/20*22</f>
        <v>0.32999999999999996</v>
      </c>
      <c r="J10" s="9">
        <f>8.02/20*22</f>
        <v>8.8219999999999992</v>
      </c>
    </row>
    <row r="11" spans="1:10" ht="16.5" thickBot="1" x14ac:dyDescent="0.3">
      <c r="A11" s="47"/>
      <c r="B11" s="48"/>
      <c r="C11" s="49"/>
      <c r="D11" s="50"/>
      <c r="E11" s="51"/>
      <c r="F11" s="57">
        <f>SUM(F4:F10)</f>
        <v>60.565999999999995</v>
      </c>
      <c r="G11" s="52">
        <f>SUM(G4:G10)</f>
        <v>676.81999999999994</v>
      </c>
      <c r="H11" s="52">
        <f>SUM(H4:H10)</f>
        <v>17.898</v>
      </c>
      <c r="I11" s="52">
        <f>SUM(I4:I10)</f>
        <v>31.439999999999998</v>
      </c>
      <c r="J11" s="52">
        <f>SUM(J4:J10)</f>
        <v>72.716999999999999</v>
      </c>
    </row>
    <row r="12" spans="1:10" ht="15.75" x14ac:dyDescent="0.25">
      <c r="A12" s="2" t="s">
        <v>23</v>
      </c>
      <c r="B12" s="3"/>
      <c r="C12" s="36">
        <v>30</v>
      </c>
      <c r="D12" s="37" t="s">
        <v>36</v>
      </c>
      <c r="E12" s="30">
        <v>200</v>
      </c>
      <c r="F12" s="56">
        <v>2.8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15.75" x14ac:dyDescent="0.25">
      <c r="A13" s="6"/>
      <c r="B13" s="67"/>
      <c r="C13" s="68">
        <v>65</v>
      </c>
      <c r="D13" s="69" t="s">
        <v>37</v>
      </c>
      <c r="E13" s="70">
        <v>140</v>
      </c>
      <c r="F13" s="64">
        <v>16.64</v>
      </c>
      <c r="G13" s="13">
        <v>235</v>
      </c>
      <c r="H13" s="13">
        <v>8.68</v>
      </c>
      <c r="I13" s="13">
        <v>5.52</v>
      </c>
      <c r="J13" s="22">
        <v>37.78</v>
      </c>
    </row>
    <row r="14" spans="1:10" ht="15.75" x14ac:dyDescent="0.25">
      <c r="A14" s="6"/>
      <c r="B14" s="10"/>
      <c r="C14" s="38" t="s">
        <v>21</v>
      </c>
      <c r="D14" s="39" t="s">
        <v>44</v>
      </c>
      <c r="E14" s="31" t="s">
        <v>43</v>
      </c>
      <c r="F14" s="53">
        <f>422.4*0.042</f>
        <v>17.7408</v>
      </c>
      <c r="G14" s="8">
        <f>158.9*42/50</f>
        <v>133.476</v>
      </c>
      <c r="H14" s="8">
        <f>2.68*42/50</f>
        <v>2.2511999999999999</v>
      </c>
      <c r="I14" s="8">
        <f>3.5*42/50</f>
        <v>2.94</v>
      </c>
      <c r="J14" s="9">
        <f>29.18*42/50</f>
        <v>24.511199999999999</v>
      </c>
    </row>
    <row r="15" spans="1:10" ht="15.75" x14ac:dyDescent="0.25">
      <c r="A15" s="6"/>
      <c r="B15" s="21" t="s">
        <v>31</v>
      </c>
      <c r="C15" s="34">
        <v>6</v>
      </c>
      <c r="D15" s="35" t="s">
        <v>34</v>
      </c>
      <c r="E15" s="29">
        <v>10</v>
      </c>
      <c r="F15" s="53">
        <f>9.9*10/12</f>
        <v>8.25</v>
      </c>
      <c r="G15" s="8">
        <v>36</v>
      </c>
      <c r="H15" s="8">
        <v>1.36</v>
      </c>
      <c r="I15" s="8">
        <v>2.76</v>
      </c>
      <c r="J15" s="9">
        <v>0.31</v>
      </c>
    </row>
    <row r="16" spans="1:10" ht="16.5" thickBot="1" x14ac:dyDescent="0.3">
      <c r="A16" s="43"/>
      <c r="B16" s="24"/>
      <c r="C16" s="44"/>
      <c r="D16" s="45"/>
      <c r="E16" s="46"/>
      <c r="F16" s="58">
        <f>SUM(F12:F15)</f>
        <v>45.430800000000005</v>
      </c>
      <c r="G16" s="54">
        <f>SUM(G12:G14)</f>
        <v>411.476</v>
      </c>
      <c r="H16" s="54">
        <f t="shared" ref="H16:J16" si="0">SUM(H12:H14)</f>
        <v>10.991199999999999</v>
      </c>
      <c r="I16" s="54">
        <f t="shared" si="0"/>
        <v>8.4699999999999989</v>
      </c>
      <c r="J16" s="55">
        <f t="shared" si="0"/>
        <v>72.511200000000002</v>
      </c>
    </row>
    <row r="17" spans="1:10" ht="15.75" x14ac:dyDescent="0.25">
      <c r="A17" s="2" t="s">
        <v>12</v>
      </c>
      <c r="B17" s="3" t="s">
        <v>13</v>
      </c>
      <c r="C17" s="36">
        <v>21</v>
      </c>
      <c r="D17" s="37" t="s">
        <v>29</v>
      </c>
      <c r="E17" s="28" t="s">
        <v>50</v>
      </c>
      <c r="F17" s="56">
        <f>10.33*60/60</f>
        <v>10.33</v>
      </c>
      <c r="G17" s="4">
        <v>88.8</v>
      </c>
      <c r="H17" s="4">
        <v>1.02</v>
      </c>
      <c r="I17" s="4">
        <v>7.98</v>
      </c>
      <c r="J17" s="5">
        <v>3.06</v>
      </c>
    </row>
    <row r="18" spans="1:10" ht="30" x14ac:dyDescent="0.25">
      <c r="A18" s="6"/>
      <c r="B18" s="7" t="s">
        <v>14</v>
      </c>
      <c r="C18" s="38">
        <v>73</v>
      </c>
      <c r="D18" s="39" t="s">
        <v>42</v>
      </c>
      <c r="E18" s="31" t="s">
        <v>51</v>
      </c>
      <c r="F18" s="53">
        <f>12.42*250/250+3.67*10/10</f>
        <v>16.09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6"/>
      <c r="B19" s="7" t="s">
        <v>15</v>
      </c>
      <c r="C19" s="38">
        <v>66</v>
      </c>
      <c r="D19" s="39" t="s">
        <v>41</v>
      </c>
      <c r="E19" s="31" t="s">
        <v>46</v>
      </c>
      <c r="F19" s="53">
        <f>48.3*40/50+11.98*160/150</f>
        <v>51.418666666666667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6"/>
      <c r="B20" s="7" t="s">
        <v>24</v>
      </c>
      <c r="C20" s="38">
        <v>74</v>
      </c>
      <c r="D20" s="39" t="s">
        <v>38</v>
      </c>
      <c r="E20" s="31">
        <v>200</v>
      </c>
      <c r="F20" s="53">
        <v>11.4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6"/>
      <c r="B21" s="7" t="s">
        <v>18</v>
      </c>
      <c r="C21" s="38" t="s">
        <v>21</v>
      </c>
      <c r="D21" s="39" t="s">
        <v>25</v>
      </c>
      <c r="E21" s="31" t="s">
        <v>47</v>
      </c>
      <c r="F21" s="53">
        <f>68*0.03</f>
        <v>2.04</v>
      </c>
      <c r="G21" s="8">
        <v>62.4</v>
      </c>
      <c r="H21" s="8">
        <v>2.4</v>
      </c>
      <c r="I21" s="8">
        <v>0.45</v>
      </c>
      <c r="J21" s="9">
        <v>11.37</v>
      </c>
    </row>
    <row r="22" spans="1:10" ht="15.75" x14ac:dyDescent="0.25">
      <c r="A22" s="6"/>
      <c r="B22" s="14" t="s">
        <v>16</v>
      </c>
      <c r="C22" s="40" t="s">
        <v>21</v>
      </c>
      <c r="D22" s="41" t="s">
        <v>22</v>
      </c>
      <c r="E22" s="32" t="s">
        <v>47</v>
      </c>
      <c r="F22" s="59">
        <f>46.14*0.03</f>
        <v>1.3841999999999999</v>
      </c>
      <c r="G22" s="11">
        <v>60</v>
      </c>
      <c r="H22" s="11">
        <v>1.47</v>
      </c>
      <c r="I22" s="11">
        <v>0.3</v>
      </c>
      <c r="J22" s="12">
        <v>13.44</v>
      </c>
    </row>
    <row r="23" spans="1:10" ht="16.5" thickBot="1" x14ac:dyDescent="0.3">
      <c r="A23" s="23"/>
      <c r="B23" s="24"/>
      <c r="C23" s="25"/>
      <c r="D23" s="25"/>
      <c r="E23" s="33"/>
      <c r="F23" s="60">
        <v>90.87</v>
      </c>
      <c r="G23" s="26">
        <f>SUM(G17:G22)</f>
        <v>739.19999999999993</v>
      </c>
      <c r="H23" s="26">
        <f>SUM(H17:H22)</f>
        <v>26.9</v>
      </c>
      <c r="I23" s="26">
        <f>SUM(I17:I22)</f>
        <v>29.200000000000003</v>
      </c>
      <c r="J23" s="27">
        <f>SUM(J17:J22)</f>
        <v>84.54</v>
      </c>
    </row>
    <row r="24" spans="1:10" x14ac:dyDescent="0.25">
      <c r="A24" s="19" t="s">
        <v>28</v>
      </c>
    </row>
    <row r="25" spans="1:10" x14ac:dyDescent="0.25">
      <c r="A25" s="19" t="s">
        <v>39</v>
      </c>
    </row>
    <row r="40" spans="1:13" x14ac:dyDescent="0.25">
      <c r="M40" t="s">
        <v>33</v>
      </c>
    </row>
    <row r="45" spans="1:13" s="20" customFormat="1" x14ac:dyDescent="0.25">
      <c r="A45"/>
      <c r="B45"/>
      <c r="C45"/>
      <c r="D45"/>
      <c r="E45" s="17"/>
      <c r="F45" s="17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F14:F15 G14 F7 H10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2022-09-13T05:06:54Z</cp:lastPrinted>
  <dcterms:created xsi:type="dcterms:W3CDTF">2015-06-05T18:19:34Z</dcterms:created>
  <dcterms:modified xsi:type="dcterms:W3CDTF">2022-12-09T03:10:12Z</dcterms:modified>
</cp:coreProperties>
</file>