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" yWindow="210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21" i="1" l="1"/>
  <c r="F20" i="1"/>
  <c r="F15" i="1"/>
  <c r="F16" i="1"/>
  <c r="J9" i="1"/>
  <c r="I9" i="1"/>
  <c r="H9" i="1"/>
  <c r="G9" i="1"/>
  <c r="J8" i="1"/>
  <c r="I8" i="1"/>
  <c r="H8" i="1"/>
  <c r="G8" i="1"/>
  <c r="F9" i="1"/>
  <c r="F10" i="1"/>
  <c r="F6" i="1"/>
  <c r="F7" i="1"/>
  <c r="F4" i="1"/>
  <c r="G7" i="1"/>
  <c r="H7" i="1"/>
  <c r="I7" i="1"/>
  <c r="J7" i="1"/>
  <c r="F14" i="1" l="1"/>
  <c r="J17" i="1"/>
  <c r="I17" i="1"/>
  <c r="H17" i="1"/>
  <c r="G17" i="1"/>
  <c r="J13" i="1"/>
  <c r="I13" i="1"/>
  <c r="H13" i="1"/>
  <c r="G13" i="1"/>
  <c r="G14" i="1" s="1"/>
  <c r="F11" i="1" l="1"/>
  <c r="G22" i="1" l="1"/>
  <c r="J10" i="1" l="1"/>
  <c r="J11" i="1" s="1"/>
  <c r="I10" i="1"/>
  <c r="I11" i="1" s="1"/>
  <c r="H10" i="1"/>
  <c r="H11" i="1" s="1"/>
  <c r="G10" i="1"/>
  <c r="G11" i="1" s="1"/>
  <c r="J22" i="1" l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<sst xmlns="http://schemas.openxmlformats.org/spreadsheetml/2006/main" count="63" uniqueCount="53">
  <si>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</si>
  <si>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</si>
  <si>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</si>
  <si>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</si>
  <si>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</si>
  <si>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</si>
  <si>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</si>
  <si>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</si>
  <si>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</si>
  <si>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</si>
  <si>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</si>
  <si>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</si>
  <si>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</si>
  <si>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</si>
  <si>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</si>
  <si>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</si>
  <si>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</si>
  <si>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</si>
  <si>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</si>
  <si>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</si>
  <si>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</si>
  <si>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</si>
  <si>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</si>
  <si>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</si>
  <si>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</si>
  <si>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</si>
  <si>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</si>
  <si>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</si>
  <si>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</si>
  <si>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Сок</t>
  </si>
  <si>
    <t>гарнир</t>
  </si>
  <si>
    <t>150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</si>
  <si>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</si>
  <si>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</si>
  <si>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</si>
  <si>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</si>
  <si>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</si>
  <si>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</si>
  <si>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Котлеты рыбные</t>
  </si>
  <si>
    <t>Рис пропущеный с томатом</t>
  </si>
  <si>
    <t>Напиток из шиповника</t>
  </si>
  <si>
    <t>200</t>
  </si>
  <si>
    <t xml:space="preserve"> </t>
  </si>
  <si>
    <t>90</t>
  </si>
  <si>
    <t>Зеленый горошек</t>
  </si>
  <si>
    <t>110</t>
  </si>
  <si>
    <t>Суп картофельный с мак.изделиями и мясом птицы</t>
  </si>
  <si>
    <t>240/10</t>
  </si>
  <si>
    <t>Вафли</t>
  </si>
  <si>
    <t>65</t>
  </si>
  <si>
    <t>30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</si>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</sst>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14" fontId="3" fillId="0" borderId="0" xfId="0" applyNumberFormat="1" applyFont="1" applyProtection="1">
      <protection locked="0"/>
    </xf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3" fillId="0" borderId="13" xfId="0" applyFon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/>
    <xf numFmtId="0" fontId="3" fillId="0" borderId="1" xfId="0" applyFont="1" applyBorder="1"/>
    <xf numFmtId="0" fontId="0" fillId="0" borderId="13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3"/>
  <sheetViews>
    <sheetView tabSelected="1" zoomScale="110" zoomScaleNormal="110" workbookViewId="0">
      <selection activeCell="M4" sqref="M4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6" bestFit="1" customWidth="1"/>
    <col min="6" max="6" width="8.28515625" style="16" bestFit="1" customWidth="1"/>
    <col min="7" max="7" width="7.7109375" customWidth="1"/>
    <col min="8" max="8" width="10.28515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3" t="s">
        <v>51</v>
      </c>
      <c r="C1" s="74"/>
      <c r="D1" s="75"/>
      <c r="E1" s="16" t="s">
        <v>26</v>
      </c>
      <c r="F1" s="15" t="s">
        <v>52</v>
      </c>
      <c r="H1" s="65">
        <v>44935</v>
      </c>
      <c r="I1" s="20"/>
      <c r="J1" s="65"/>
    </row>
    <row r="2" spans="1:10" ht="15.75" thickBot="1" x14ac:dyDescent="0.3">
      <c r="B2" s="1" t="s">
        <v>25</v>
      </c>
    </row>
    <row r="3" spans="1:10" s="17" customFormat="1" ht="30.75" thickBot="1" x14ac:dyDescent="0.3">
      <c r="A3" s="68" t="s">
        <v>1</v>
      </c>
      <c r="B3" s="69" t="s">
        <v>2</v>
      </c>
      <c r="C3" s="69" t="s">
        <v>18</v>
      </c>
      <c r="D3" s="69" t="s">
        <v>3</v>
      </c>
      <c r="E3" s="70" t="s">
        <v>19</v>
      </c>
      <c r="F3" s="70" t="s">
        <v>4</v>
      </c>
      <c r="G3" s="71" t="s">
        <v>5</v>
      </c>
      <c r="H3" s="69" t="s">
        <v>6</v>
      </c>
      <c r="I3" s="69" t="s">
        <v>7</v>
      </c>
      <c r="J3" s="72" t="s">
        <v>8</v>
      </c>
    </row>
    <row r="4" spans="1:10" ht="30" x14ac:dyDescent="0.25">
      <c r="A4" s="6" t="s">
        <v>9</v>
      </c>
      <c r="B4" s="67" t="s">
        <v>10</v>
      </c>
      <c r="C4" s="61">
        <v>37</v>
      </c>
      <c r="D4" s="62" t="s">
        <v>32</v>
      </c>
      <c r="E4" s="63" t="s">
        <v>31</v>
      </c>
      <c r="F4" s="64">
        <f>22.3*150/150</f>
        <v>22.3</v>
      </c>
      <c r="G4" s="13">
        <v>242.13</v>
      </c>
      <c r="H4" s="13">
        <v>10.42</v>
      </c>
      <c r="I4" s="13">
        <v>10.37</v>
      </c>
      <c r="J4" s="21">
        <v>29.82</v>
      </c>
    </row>
    <row r="5" spans="1:10" ht="15.75" x14ac:dyDescent="0.25">
      <c r="A5" s="6"/>
      <c r="B5" s="66" t="s">
        <v>11</v>
      </c>
      <c r="C5" s="61">
        <v>20</v>
      </c>
      <c r="D5" s="62" t="s">
        <v>33</v>
      </c>
      <c r="E5" s="63" t="s">
        <v>41</v>
      </c>
      <c r="F5" s="64">
        <v>5.19</v>
      </c>
      <c r="G5" s="13">
        <v>70</v>
      </c>
      <c r="H5" s="13">
        <v>1.4</v>
      </c>
      <c r="I5" s="13">
        <v>1.6</v>
      </c>
      <c r="J5" s="21">
        <v>12.36</v>
      </c>
    </row>
    <row r="6" spans="1:10" ht="15.75" x14ac:dyDescent="0.25">
      <c r="A6" s="6"/>
      <c r="B6" s="76" t="s">
        <v>36</v>
      </c>
      <c r="C6" s="33">
        <v>27</v>
      </c>
      <c r="D6" s="34" t="s">
        <v>34</v>
      </c>
      <c r="E6" s="28">
        <v>60</v>
      </c>
      <c r="F6" s="52">
        <f>10.33*60/60</f>
        <v>10.33</v>
      </c>
      <c r="G6" s="8">
        <v>71.400000000000006</v>
      </c>
      <c r="H6" s="8">
        <v>1.1399999999999999</v>
      </c>
      <c r="I6" s="8">
        <v>5.34</v>
      </c>
      <c r="J6" s="9">
        <v>4.62</v>
      </c>
    </row>
    <row r="7" spans="1:10" ht="15.75" x14ac:dyDescent="0.25">
      <c r="A7" s="6"/>
      <c r="B7" s="77"/>
      <c r="C7" s="33">
        <v>3</v>
      </c>
      <c r="D7" s="34" t="s">
        <v>35</v>
      </c>
      <c r="E7" s="28">
        <v>10</v>
      </c>
      <c r="F7" s="52">
        <f>9.82*10/10</f>
        <v>9.82</v>
      </c>
      <c r="G7" s="8">
        <f>64.7</f>
        <v>64.7</v>
      </c>
      <c r="H7" s="8">
        <f>0.08</f>
        <v>0.08</v>
      </c>
      <c r="I7" s="8">
        <f>7.15</f>
        <v>7.15</v>
      </c>
      <c r="J7" s="9">
        <f>0.12</f>
        <v>0.12</v>
      </c>
    </row>
    <row r="8" spans="1:10" ht="15.75" x14ac:dyDescent="0.25">
      <c r="A8" s="6"/>
      <c r="B8" s="14" t="s">
        <v>16</v>
      </c>
      <c r="C8" s="33" t="s">
        <v>20</v>
      </c>
      <c r="D8" s="34" t="s">
        <v>21</v>
      </c>
      <c r="E8" s="28">
        <v>28</v>
      </c>
      <c r="F8" s="52">
        <v>1.28</v>
      </c>
      <c r="G8" s="8">
        <f>40*28/20</f>
        <v>56</v>
      </c>
      <c r="H8" s="8">
        <f>0.98*28/20</f>
        <v>1.3719999999999999</v>
      </c>
      <c r="I8" s="8">
        <f>0.2*28/20</f>
        <v>0.28000000000000003</v>
      </c>
      <c r="J8" s="9">
        <f>8.95*28/20</f>
        <v>12.529999999999998</v>
      </c>
    </row>
    <row r="9" spans="1:10" ht="15.75" x14ac:dyDescent="0.25">
      <c r="A9" s="6"/>
      <c r="B9" s="7" t="s">
        <v>17</v>
      </c>
      <c r="C9" s="33" t="s">
        <v>20</v>
      </c>
      <c r="D9" s="34" t="s">
        <v>24</v>
      </c>
      <c r="E9" s="28">
        <v>28</v>
      </c>
      <c r="F9" s="52">
        <f>68*0.028</f>
        <v>1.9040000000000001</v>
      </c>
      <c r="G9" s="8">
        <f>41.6*28/20</f>
        <v>58.239999999999995</v>
      </c>
      <c r="H9" s="8">
        <f>1.6*28/20</f>
        <v>2.2400000000000002</v>
      </c>
      <c r="I9" s="8">
        <f>0.03*28/20</f>
        <v>4.1999999999999996E-2</v>
      </c>
      <c r="J9" s="9">
        <f>8.02*28/20</f>
        <v>11.228</v>
      </c>
    </row>
    <row r="10" spans="1:10" ht="15.75" x14ac:dyDescent="0.25">
      <c r="A10" s="6"/>
      <c r="B10" s="51"/>
      <c r="C10" s="60" t="s">
        <v>20</v>
      </c>
      <c r="D10" s="34" t="s">
        <v>48</v>
      </c>
      <c r="E10" s="28">
        <v>40</v>
      </c>
      <c r="F10" s="52">
        <f>243.6*0.04</f>
        <v>9.7439999999999998</v>
      </c>
      <c r="G10" s="8">
        <f>63.56*40/20</f>
        <v>127.12</v>
      </c>
      <c r="H10" s="8">
        <f>1.07*40/20</f>
        <v>2.14</v>
      </c>
      <c r="I10" s="8">
        <f>1.4*40/20</f>
        <v>2.8</v>
      </c>
      <c r="J10" s="9">
        <f>11.67*40/20</f>
        <v>23.34</v>
      </c>
    </row>
    <row r="11" spans="1:10" ht="16.5" thickBot="1" x14ac:dyDescent="0.3">
      <c r="A11" s="45"/>
      <c r="B11" s="46"/>
      <c r="C11" s="47"/>
      <c r="D11" s="48"/>
      <c r="E11" s="49"/>
      <c r="F11" s="56">
        <f>SUM(F4:F10)</f>
        <v>60.568000000000005</v>
      </c>
      <c r="G11" s="50">
        <f>SUM(G4:G10)</f>
        <v>689.58999999999992</v>
      </c>
      <c r="H11" s="50">
        <f>SUM(H4:H10)</f>
        <v>18.792000000000002</v>
      </c>
      <c r="I11" s="50">
        <f>SUM(I4:I10)</f>
        <v>27.582000000000004</v>
      </c>
      <c r="J11" s="50">
        <f>SUM(J4:J10)</f>
        <v>94.017999999999986</v>
      </c>
    </row>
    <row r="12" spans="1:10" ht="15.75" x14ac:dyDescent="0.25">
      <c r="A12" s="2" t="s">
        <v>22</v>
      </c>
      <c r="B12" s="3"/>
      <c r="C12" s="35">
        <v>25</v>
      </c>
      <c r="D12" s="36" t="s">
        <v>29</v>
      </c>
      <c r="E12" s="29">
        <v>200</v>
      </c>
      <c r="F12" s="55">
        <v>11.82</v>
      </c>
      <c r="G12" s="4">
        <v>136</v>
      </c>
      <c r="H12" s="4">
        <v>0.6</v>
      </c>
      <c r="I12" s="4">
        <v>0</v>
      </c>
      <c r="J12" s="5">
        <v>33</v>
      </c>
    </row>
    <row r="13" spans="1:10" ht="15.75" x14ac:dyDescent="0.25">
      <c r="A13" s="6"/>
      <c r="B13" s="10"/>
      <c r="C13" s="37">
        <v>56</v>
      </c>
      <c r="D13" s="38" t="s">
        <v>37</v>
      </c>
      <c r="E13" s="30" t="s">
        <v>45</v>
      </c>
      <c r="F13" s="52">
        <v>33.61</v>
      </c>
      <c r="G13" s="8">
        <f>245</f>
        <v>245</v>
      </c>
      <c r="H13" s="8">
        <f>12.45</f>
        <v>12.45</v>
      </c>
      <c r="I13" s="8">
        <f>8.59</f>
        <v>8.59</v>
      </c>
      <c r="J13" s="9">
        <f>6.33</f>
        <v>6.33</v>
      </c>
    </row>
    <row r="14" spans="1:10" ht="16.5" thickBot="1" x14ac:dyDescent="0.3">
      <c r="A14" s="41"/>
      <c r="B14" s="23"/>
      <c r="C14" s="42"/>
      <c r="D14" s="43"/>
      <c r="E14" s="44"/>
      <c r="F14" s="57">
        <f>SUM(F12:F13)</f>
        <v>45.43</v>
      </c>
      <c r="G14" s="53">
        <f>SUM(G12:G13)</f>
        <v>381</v>
      </c>
      <c r="H14" s="53">
        <f t="shared" ref="H14:J14" si="0">SUM(H12:H13)</f>
        <v>13.049999999999999</v>
      </c>
      <c r="I14" s="53">
        <f t="shared" si="0"/>
        <v>8.59</v>
      </c>
      <c r="J14" s="54">
        <f t="shared" si="0"/>
        <v>39.33</v>
      </c>
    </row>
    <row r="15" spans="1:10" ht="15.75" x14ac:dyDescent="0.25">
      <c r="A15" s="2" t="s">
        <v>12</v>
      </c>
      <c r="B15" s="3" t="s">
        <v>13</v>
      </c>
      <c r="C15" s="35">
        <v>1</v>
      </c>
      <c r="D15" s="36" t="s">
        <v>44</v>
      </c>
      <c r="E15" s="27" t="s">
        <v>49</v>
      </c>
      <c r="F15" s="55">
        <f>20.52*65/60</f>
        <v>22.23</v>
      </c>
      <c r="G15" s="4">
        <v>24</v>
      </c>
      <c r="H15" s="4">
        <v>1.86</v>
      </c>
      <c r="I15" s="4">
        <v>0.12</v>
      </c>
      <c r="J15" s="5">
        <v>3.9</v>
      </c>
    </row>
    <row r="16" spans="1:10" ht="45" x14ac:dyDescent="0.25">
      <c r="A16" s="6"/>
      <c r="B16" s="7" t="s">
        <v>14</v>
      </c>
      <c r="C16" s="37">
        <v>40</v>
      </c>
      <c r="D16" s="38" t="s">
        <v>46</v>
      </c>
      <c r="E16" s="30" t="s">
        <v>47</v>
      </c>
      <c r="F16" s="52">
        <f>4.19*240/250+4.69*1</f>
        <v>8.7124000000000006</v>
      </c>
      <c r="G16" s="8">
        <v>132.5</v>
      </c>
      <c r="H16" s="8">
        <v>2.65</v>
      </c>
      <c r="I16" s="8">
        <v>2.78</v>
      </c>
      <c r="J16" s="9">
        <v>24.23</v>
      </c>
    </row>
    <row r="17" spans="1:10" ht="15.75" x14ac:dyDescent="0.25">
      <c r="A17" s="6"/>
      <c r="B17" s="7" t="s">
        <v>15</v>
      </c>
      <c r="C17" s="37">
        <v>23</v>
      </c>
      <c r="D17" s="38" t="s">
        <v>38</v>
      </c>
      <c r="E17" s="30" t="s">
        <v>43</v>
      </c>
      <c r="F17" s="52">
        <v>36.33</v>
      </c>
      <c r="G17" s="8">
        <f>103</f>
        <v>103</v>
      </c>
      <c r="H17" s="8">
        <f>12.92</f>
        <v>12.92</v>
      </c>
      <c r="I17" s="8">
        <f>2.28</f>
        <v>2.2799999999999998</v>
      </c>
      <c r="J17" s="9">
        <f>8.31</f>
        <v>8.31</v>
      </c>
    </row>
    <row r="18" spans="1:10" ht="30" x14ac:dyDescent="0.25">
      <c r="A18" s="6"/>
      <c r="B18" s="7" t="s">
        <v>30</v>
      </c>
      <c r="C18" s="37">
        <v>45</v>
      </c>
      <c r="D18" s="38" t="s">
        <v>39</v>
      </c>
      <c r="E18" s="30" t="s">
        <v>31</v>
      </c>
      <c r="F18" s="52">
        <v>14.42</v>
      </c>
      <c r="G18" s="8">
        <v>204.3</v>
      </c>
      <c r="H18" s="8">
        <v>3.86</v>
      </c>
      <c r="I18" s="8">
        <v>6.06</v>
      </c>
      <c r="J18" s="9">
        <v>33.6</v>
      </c>
    </row>
    <row r="19" spans="1:10" ht="15.75" x14ac:dyDescent="0.25">
      <c r="A19" s="6"/>
      <c r="B19" s="7" t="s">
        <v>23</v>
      </c>
      <c r="C19" s="37">
        <v>35</v>
      </c>
      <c r="D19" s="38" t="s">
        <v>40</v>
      </c>
      <c r="E19" s="30">
        <v>200</v>
      </c>
      <c r="F19" s="52">
        <v>6.48</v>
      </c>
      <c r="G19" s="8">
        <v>97</v>
      </c>
      <c r="H19" s="8">
        <v>0.68</v>
      </c>
      <c r="I19" s="8">
        <v>0.28000000000000003</v>
      </c>
      <c r="J19" s="9">
        <v>19.64</v>
      </c>
    </row>
    <row r="20" spans="1:10" ht="15.75" x14ac:dyDescent="0.25">
      <c r="A20" s="6"/>
      <c r="B20" s="7" t="s">
        <v>17</v>
      </c>
      <c r="C20" s="37" t="s">
        <v>20</v>
      </c>
      <c r="D20" s="38" t="s">
        <v>24</v>
      </c>
      <c r="E20" s="30" t="s">
        <v>50</v>
      </c>
      <c r="F20" s="52">
        <f>68*0.03</f>
        <v>2.04</v>
      </c>
      <c r="G20" s="8">
        <v>62.4</v>
      </c>
      <c r="H20" s="8">
        <v>2.4</v>
      </c>
      <c r="I20" s="8">
        <v>0.45</v>
      </c>
      <c r="J20" s="9">
        <v>11.37</v>
      </c>
    </row>
    <row r="21" spans="1:10" ht="15.75" x14ac:dyDescent="0.25">
      <c r="A21" s="6"/>
      <c r="B21" s="14" t="s">
        <v>16</v>
      </c>
      <c r="C21" s="39" t="s">
        <v>20</v>
      </c>
      <c r="D21" s="40" t="s">
        <v>21</v>
      </c>
      <c r="E21" s="31" t="s">
        <v>50</v>
      </c>
      <c r="F21" s="58">
        <f>46.14*0.03</f>
        <v>1.3841999999999999</v>
      </c>
      <c r="G21" s="11">
        <v>60</v>
      </c>
      <c r="H21" s="11">
        <v>1.47</v>
      </c>
      <c r="I21" s="11">
        <v>0.3</v>
      </c>
      <c r="J21" s="12">
        <v>13.44</v>
      </c>
    </row>
    <row r="22" spans="1:10" ht="16.5" thickBot="1" x14ac:dyDescent="0.3">
      <c r="A22" s="22"/>
      <c r="B22" s="23"/>
      <c r="C22" s="24"/>
      <c r="D22" s="24"/>
      <c r="E22" s="32"/>
      <c r="F22" s="59">
        <v>90.87</v>
      </c>
      <c r="G22" s="25">
        <f>SUM(G15:G21)</f>
        <v>683.19999999999993</v>
      </c>
      <c r="H22" s="25">
        <f>SUM(H15:H21)</f>
        <v>25.839999999999996</v>
      </c>
      <c r="I22" s="25">
        <f>SUM(I15:I21)</f>
        <v>12.269999999999998</v>
      </c>
      <c r="J22" s="26">
        <f>SUM(J15:J21)</f>
        <v>114.49</v>
      </c>
    </row>
    <row r="24" spans="1:10" x14ac:dyDescent="0.25">
      <c r="A24" s="18" t="s">
        <v>27</v>
      </c>
    </row>
    <row r="26" spans="1:10" x14ac:dyDescent="0.25">
      <c r="A26" s="18" t="s">
        <v>28</v>
      </c>
    </row>
    <row r="37" spans="1:13" x14ac:dyDescent="0.25">
      <c r="M37" t="s">
        <v>42</v>
      </c>
    </row>
    <row r="43" spans="1:13" s="19" customFormat="1" x14ac:dyDescent="0.25">
      <c r="A43"/>
      <c r="B43"/>
      <c r="C43"/>
      <c r="D43"/>
      <c r="E43" s="16"/>
      <c r="F43" s="16"/>
      <c r="G43"/>
      <c r="H43"/>
      <c r="I43"/>
      <c r="J43"/>
    </row>
  </sheetData>
  <mergeCells count="2">
    <mergeCell ref="B1:D1"/>
    <mergeCell ref="B6:B7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4 G10 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2022-10-13T04:10:28Z</cp:lastPrinted>
  <dcterms:created xsi:type="dcterms:W3CDTF">2015-06-05T18:19:34Z</dcterms:created>
  <dcterms:modified xsi:type="dcterms:W3CDTF">2023-01-09T04:09:11Z</dcterms:modified>
</cp:coreProperties>
</file>