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1" i="1" l="1"/>
  <c r="J20" i="1"/>
  <c r="I21" i="1"/>
  <c r="I20" i="1"/>
  <c r="H21" i="1"/>
  <c r="H20" i="1"/>
  <c r="G21" i="1"/>
  <c r="G22" i="1" s="1"/>
  <c r="G20" i="1"/>
  <c r="J15" i="1"/>
  <c r="I15" i="1"/>
  <c r="H15" i="1"/>
  <c r="G15" i="1"/>
  <c r="F21" i="1"/>
  <c r="F15" i="1"/>
  <c r="F16" i="1"/>
  <c r="I22" i="1"/>
  <c r="J10" i="1"/>
  <c r="J9" i="1"/>
  <c r="I10" i="1"/>
  <c r="I9" i="1"/>
  <c r="H10" i="1"/>
  <c r="H9" i="1"/>
  <c r="G9" i="1"/>
  <c r="G10" i="1"/>
  <c r="J6" i="1"/>
  <c r="I6" i="1"/>
  <c r="H6" i="1"/>
  <c r="G6" i="1"/>
  <c r="F9" i="1"/>
  <c r="F7" i="1"/>
  <c r="F6" i="1"/>
  <c r="H22" i="1" l="1"/>
  <c r="F8" i="1" l="1"/>
  <c r="J8" i="1" l="1"/>
  <c r="I8" i="1"/>
  <c r="J7" i="1"/>
  <c r="I7" i="1"/>
  <c r="H7" i="1"/>
  <c r="G7" i="1"/>
  <c r="H11" i="1" l="1"/>
  <c r="G11" i="1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<sst xmlns="http://schemas.openxmlformats.org/spreadsheetml/2006/main" count="61" uniqueCount="56">
  <si>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</si>
  <si>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</si>
  <si>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</si>
  <si>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</si>
  <si>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</si>
  <si>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</si>
  <si>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</si>
  <si>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</si>
  <si>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</si>
  <si>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</si>
  <si>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</si>
  <si>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</si>
  <si>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</si>
  <si>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</si>
  <si>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</si>
  <si>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</si>
  <si>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</si>
  <si>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</si>
  <si>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</si>
  <si>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</si>
  <si>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</si>
  <si>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</si>
  <si>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</si>
  <si>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</si>
  <si>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</si>
  <si>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</si>
  <si>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</si>
  <si>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</si>
  <si>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</si>
  <si>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</si>
  <si>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</si>
  <si>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</si>
  <si>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</si>
  <si>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</si>
  <si>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</si>
  <si>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</si>
  <si>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</si>
  <si>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</si>
  <si>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</si>
  <si>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Капуста тушеная</t>
  </si>
  <si>
    <t>Каша "Дружба"</t>
  </si>
  <si>
    <t>Творожное печенье</t>
  </si>
  <si>
    <t>150</t>
  </si>
  <si>
    <t>Какао с молоком</t>
  </si>
  <si>
    <t>Суп картофельный с клецками и мясом птицы</t>
  </si>
  <si>
    <t>Котлеты рубленый из птицы</t>
  </si>
  <si>
    <t>Молоко кипяченое</t>
  </si>
  <si>
    <t>Булочка дорожная</t>
  </si>
  <si>
    <t>Компот их сухофруктов</t>
  </si>
  <si>
    <t>165/65/20</t>
  </si>
  <si>
    <t>Зеленый горошек</t>
  </si>
  <si>
    <t>35</t>
  </si>
  <si>
    <t>34</t>
  </si>
  <si>
    <t>МБОУ БСШ №1 имени Е.К. Зырянова.</t>
  </si>
  <si>
    <t>1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</si>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</sst>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7"/>
  <sheetViews>
    <sheetView tabSelected="1" zoomScale="110" zoomScaleNormal="110" workbookViewId="0">
      <selection activeCell="K3" sqref="K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5" t="s">
        <v>53</v>
      </c>
      <c r="C1" s="86"/>
      <c r="D1" s="87"/>
      <c r="E1" s="15" t="s">
        <v>28</v>
      </c>
      <c r="F1" s="14" t="s">
        <v>54</v>
      </c>
      <c r="H1" t="s">
        <v>1</v>
      </c>
      <c r="I1" s="88" t="s">
        <v>55</v>
      </c>
    </row>
    <row r="2" spans="1:10" ht="15.75" thickBot="1" x14ac:dyDescent="0.3">
      <c r="B2" s="1" t="s">
        <v>27</v>
      </c>
    </row>
    <row r="3" spans="1:10" s="20" customFormat="1" ht="30.75" thickBot="1" x14ac:dyDescent="0.3">
      <c r="A3" s="16" t="s">
        <v>2</v>
      </c>
      <c r="B3" s="17" t="s">
        <v>3</v>
      </c>
      <c r="C3" s="17" t="s">
        <v>20</v>
      </c>
      <c r="D3" s="17" t="s">
        <v>4</v>
      </c>
      <c r="E3" s="29" t="s">
        <v>21</v>
      </c>
      <c r="F3" s="29" t="s">
        <v>5</v>
      </c>
      <c r="G3" s="18" t="s">
        <v>6</v>
      </c>
      <c r="H3" s="17" t="s">
        <v>7</v>
      </c>
      <c r="I3" s="17" t="s">
        <v>8</v>
      </c>
      <c r="J3" s="19" t="s">
        <v>9</v>
      </c>
    </row>
    <row r="4" spans="1:10" ht="15.75" x14ac:dyDescent="0.25">
      <c r="A4" s="2" t="s">
        <v>10</v>
      </c>
      <c r="B4" s="3" t="s">
        <v>11</v>
      </c>
      <c r="C4" s="53">
        <v>46</v>
      </c>
      <c r="D4" s="54" t="s">
        <v>40</v>
      </c>
      <c r="E4" s="55" t="s">
        <v>32</v>
      </c>
      <c r="F4" s="56">
        <v>16.649999999999999</v>
      </c>
      <c r="G4" s="50">
        <v>193.84</v>
      </c>
      <c r="H4" s="50">
        <v>5.21</v>
      </c>
      <c r="I4" s="50">
        <v>7.16</v>
      </c>
      <c r="J4" s="51">
        <v>27.84</v>
      </c>
    </row>
    <row r="5" spans="1:10" ht="15.75" x14ac:dyDescent="0.25">
      <c r="A5" s="6"/>
      <c r="B5" s="46" t="s">
        <v>12</v>
      </c>
      <c r="C5" s="57">
        <v>36</v>
      </c>
      <c r="D5" s="58" t="s">
        <v>43</v>
      </c>
      <c r="E5" s="59" t="s">
        <v>32</v>
      </c>
      <c r="F5" s="60">
        <v>15.21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2" t="s">
        <v>31</v>
      </c>
      <c r="C6" s="61">
        <v>6</v>
      </c>
      <c r="D6" s="62" t="s">
        <v>34</v>
      </c>
      <c r="E6" s="63">
        <v>12</v>
      </c>
      <c r="F6" s="41">
        <f>10.11*12/12</f>
        <v>10.11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47"/>
      <c r="C7" s="61">
        <v>3</v>
      </c>
      <c r="D7" s="62" t="s">
        <v>30</v>
      </c>
      <c r="E7" s="63">
        <v>10</v>
      </c>
      <c r="F7" s="41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46"/>
      <c r="C8" s="64">
        <v>38</v>
      </c>
      <c r="D8" s="62" t="s">
        <v>41</v>
      </c>
      <c r="E8" s="63">
        <v>38</v>
      </c>
      <c r="F8" s="41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2" t="s">
        <v>18</v>
      </c>
      <c r="C9" s="61" t="s">
        <v>22</v>
      </c>
      <c r="D9" s="62" t="s">
        <v>23</v>
      </c>
      <c r="E9" s="63">
        <v>23</v>
      </c>
      <c r="F9" s="41">
        <f>44.16*0.023</f>
        <v>1.0156799999999999</v>
      </c>
      <c r="G9" s="8">
        <f>40*23/20</f>
        <v>46</v>
      </c>
      <c r="H9" s="8">
        <f>0.98*23/20</f>
        <v>1.127</v>
      </c>
      <c r="I9" s="8">
        <f>0.2*23/20</f>
        <v>0.23000000000000004</v>
      </c>
      <c r="J9" s="9">
        <f>8.95*23/20</f>
        <v>10.2925</v>
      </c>
    </row>
    <row r="10" spans="1:10" ht="15.75" x14ac:dyDescent="0.25">
      <c r="A10" s="6"/>
      <c r="B10" s="36"/>
      <c r="C10" s="61" t="s">
        <v>22</v>
      </c>
      <c r="D10" s="62" t="s">
        <v>35</v>
      </c>
      <c r="E10" s="63">
        <v>24</v>
      </c>
      <c r="F10" s="41">
        <v>2.06</v>
      </c>
      <c r="G10" s="8">
        <f>41.6*24/20</f>
        <v>49.92</v>
      </c>
      <c r="H10" s="8">
        <f>1.6*24/20</f>
        <v>1.9200000000000004</v>
      </c>
      <c r="I10" s="8">
        <f>0.03*24/20</f>
        <v>3.5999999999999997E-2</v>
      </c>
      <c r="J10" s="9">
        <f>8.02*24/20</f>
        <v>9.6239999999999988</v>
      </c>
    </row>
    <row r="11" spans="1:10" ht="16.5" thickBot="1" x14ac:dyDescent="0.3">
      <c r="A11" s="38"/>
      <c r="B11" s="39"/>
      <c r="C11" s="65"/>
      <c r="D11" s="66"/>
      <c r="E11" s="67"/>
      <c r="F11" s="68">
        <v>58.52</v>
      </c>
      <c r="G11" s="40">
        <f>SUM(G4:G10)</f>
        <v>652.19999999999993</v>
      </c>
      <c r="H11" s="40">
        <f>SUM(H4:H10)</f>
        <v>17.677</v>
      </c>
      <c r="I11" s="40">
        <f>SUM(I4:I10)</f>
        <v>30.816000000000006</v>
      </c>
      <c r="J11" s="49">
        <f>SUM(J4:J10)</f>
        <v>67.866499999999988</v>
      </c>
    </row>
    <row r="12" spans="1:10" ht="15.75" x14ac:dyDescent="0.25">
      <c r="A12" s="2" t="s">
        <v>24</v>
      </c>
      <c r="B12" s="3"/>
      <c r="C12" s="69">
        <v>8</v>
      </c>
      <c r="D12" s="70" t="s">
        <v>46</v>
      </c>
      <c r="E12" s="71">
        <v>200</v>
      </c>
      <c r="F12" s="56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48"/>
      <c r="C13" s="72">
        <v>67</v>
      </c>
      <c r="D13" s="73" t="s">
        <v>47</v>
      </c>
      <c r="E13" s="74">
        <v>120</v>
      </c>
      <c r="F13" s="60">
        <v>29.04</v>
      </c>
      <c r="G13" s="12">
        <v>376.67</v>
      </c>
      <c r="H13" s="12">
        <v>7</v>
      </c>
      <c r="I13" s="12">
        <v>13.83</v>
      </c>
      <c r="J13" s="23">
        <v>55.83</v>
      </c>
    </row>
    <row r="14" spans="1:10" ht="16.5" thickBot="1" x14ac:dyDescent="0.3">
      <c r="A14" s="37"/>
      <c r="B14" s="25"/>
      <c r="C14" s="75"/>
      <c r="D14" s="76"/>
      <c r="E14" s="77"/>
      <c r="F14" s="78">
        <v>43.9</v>
      </c>
      <c r="G14" s="42">
        <f>SUM(G12:G13)</f>
        <v>484.67</v>
      </c>
      <c r="H14" s="42">
        <f>SUM(H12:H13)</f>
        <v>12.8</v>
      </c>
      <c r="I14" s="42">
        <f>SUM(I12:I13)</f>
        <v>18.829999999999998</v>
      </c>
      <c r="J14" s="43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79">
        <v>1</v>
      </c>
      <c r="D15" s="80" t="s">
        <v>50</v>
      </c>
      <c r="E15" s="29">
        <v>70</v>
      </c>
      <c r="F15" s="81">
        <f>23.8*70/75</f>
        <v>22.213333333333335</v>
      </c>
      <c r="G15" s="82">
        <f>30*70/75</f>
        <v>28</v>
      </c>
      <c r="H15" s="83">
        <f>2.33*70/75</f>
        <v>2.1746666666666665</v>
      </c>
      <c r="I15" s="83">
        <f>0.15*70/75</f>
        <v>0.14000000000000001</v>
      </c>
      <c r="J15" s="84">
        <f>4.88*70/75</f>
        <v>4.554666666666666</v>
      </c>
    </row>
    <row r="16" spans="1:10" ht="45" x14ac:dyDescent="0.25">
      <c r="A16" s="6"/>
      <c r="B16" s="7" t="s">
        <v>15</v>
      </c>
      <c r="C16" s="32">
        <v>55</v>
      </c>
      <c r="D16" s="33" t="s">
        <v>44</v>
      </c>
      <c r="E16" s="52" t="s">
        <v>49</v>
      </c>
      <c r="F16" s="41">
        <f>2.75*165/185+6.43*65/65+4.69*2</f>
        <v>18.262702702702704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32">
        <v>14</v>
      </c>
      <c r="D17" s="33" t="s">
        <v>45</v>
      </c>
      <c r="E17" s="30" t="s">
        <v>37</v>
      </c>
      <c r="F17" s="41">
        <v>34.520000000000003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38</v>
      </c>
      <c r="C18" s="32">
        <v>71</v>
      </c>
      <c r="D18" s="33" t="s">
        <v>39</v>
      </c>
      <c r="E18" s="30" t="s">
        <v>42</v>
      </c>
      <c r="F18" s="41">
        <v>7.92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25</v>
      </c>
      <c r="C19" s="32">
        <v>17</v>
      </c>
      <c r="D19" s="33" t="s">
        <v>48</v>
      </c>
      <c r="E19" s="30">
        <v>200</v>
      </c>
      <c r="F19" s="41">
        <v>4.12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19</v>
      </c>
      <c r="C20" s="32" t="s">
        <v>22</v>
      </c>
      <c r="D20" s="33" t="s">
        <v>26</v>
      </c>
      <c r="E20" s="30" t="s">
        <v>51</v>
      </c>
      <c r="F20" s="41">
        <v>2.33</v>
      </c>
      <c r="G20" s="8">
        <f>62.4*35/30</f>
        <v>72.8</v>
      </c>
      <c r="H20" s="8">
        <f>2.4*35/30</f>
        <v>2.8</v>
      </c>
      <c r="I20" s="8">
        <f>0.45*35/30</f>
        <v>0.52500000000000002</v>
      </c>
      <c r="J20" s="9">
        <f>11.37*35/30</f>
        <v>13.264999999999999</v>
      </c>
    </row>
    <row r="21" spans="1:10" ht="15.75" x14ac:dyDescent="0.25">
      <c r="A21" s="6"/>
      <c r="B21" s="13" t="s">
        <v>17</v>
      </c>
      <c r="C21" s="34" t="s">
        <v>22</v>
      </c>
      <c r="D21" s="35" t="s">
        <v>23</v>
      </c>
      <c r="E21" s="31" t="s">
        <v>52</v>
      </c>
      <c r="F21" s="44">
        <f>44.16*0.034</f>
        <v>1.5014399999999999</v>
      </c>
      <c r="G21" s="10">
        <f>60*34/30</f>
        <v>68</v>
      </c>
      <c r="H21" s="10">
        <f>1.47*34/30</f>
        <v>1.6659999999999999</v>
      </c>
      <c r="I21" s="10">
        <f>0.3*34/30</f>
        <v>0.33999999999999997</v>
      </c>
      <c r="J21" s="11">
        <f>13.44*34/30</f>
        <v>15.231999999999999</v>
      </c>
    </row>
    <row r="22" spans="1:10" ht="16.5" thickBot="1" x14ac:dyDescent="0.3">
      <c r="A22" s="24"/>
      <c r="B22" s="25"/>
      <c r="C22" s="26"/>
      <c r="D22" s="26"/>
      <c r="E22" s="45"/>
      <c r="F22" s="45">
        <v>87.79</v>
      </c>
      <c r="G22" s="27">
        <f>SUM(G15:G21)</f>
        <v>781</v>
      </c>
      <c r="H22" s="27">
        <f>SUM(H15:H21)</f>
        <v>28.930666666666671</v>
      </c>
      <c r="I22" s="27">
        <f>SUM(I15:I21)</f>
        <v>25.364999999999998</v>
      </c>
      <c r="J22" s="28">
        <f>SUM(J15:J21)</f>
        <v>104.46166666666666</v>
      </c>
    </row>
    <row r="23" spans="1:10" x14ac:dyDescent="0.25">
      <c r="A23" s="21" t="s">
        <v>29</v>
      </c>
    </row>
    <row r="24" spans="1:10" x14ac:dyDescent="0.25">
      <c r="A24" s="21" t="s">
        <v>36</v>
      </c>
    </row>
    <row r="37" spans="13:13" x14ac:dyDescent="0.25">
      <c r="M37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2022-04-26T06:07:45Z</cp:lastPrinted>
  <dcterms:created xsi:type="dcterms:W3CDTF">2015-06-05T18:19:34Z</dcterms:created>
  <dcterms:modified xsi:type="dcterms:W3CDTF">2023-01-27T03:48:42Z</dcterms:modified>
</cp:coreProperties>
</file>