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1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H11" i="1" s="1"/>
  <c r="G10" i="1"/>
  <c r="G11" i="1" s="1"/>
  <c r="F9" i="1"/>
  <c r="F10" i="1"/>
  <c r="F24" i="1"/>
  <c r="F23" i="1"/>
  <c r="F19" i="1"/>
  <c r="F18" i="1"/>
  <c r="I11" i="1"/>
  <c r="J13" i="1"/>
  <c r="I13" i="1"/>
  <c r="H13" i="1"/>
  <c r="G13" i="1"/>
  <c r="F8" i="1"/>
  <c r="F7" i="1"/>
  <c r="F5" i="1"/>
  <c r="F13" i="1"/>
  <c r="F4" i="1"/>
  <c r="F15" i="1"/>
  <c r="F14" i="1"/>
  <c r="F20" i="1" l="1"/>
  <c r="G17" i="1" l="1"/>
  <c r="G25" i="1" l="1"/>
  <c r="J17" i="1"/>
  <c r="I17" i="1"/>
  <c r="H17" i="1"/>
  <c r="J11" i="1"/>
  <c r="J25" i="1" l="1"/>
  <c r="I25" i="1"/>
  <c r="H25" i="1"/>
</calcChain>
</file>

<file path=xl/sharedStrings.xml><?xml version="1.0" encoding="utf-8"?>
<sst xmlns="http://schemas.openxmlformats.org/spreadsheetml/2006/main" count="77" uniqueCount="58">
  <si>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</si>
  <si>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</si>
  <si>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</si>
  <si>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</si>
  <si>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</si>
  <si>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</si>
  <si>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</si>
  <si>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</si>
  <si>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</si>
  <si>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</si>
  <si>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</si>
  <si>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</si>
  <si>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</si>
  <si>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</si>
  <si>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</si>
  <si>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</si>
  <si>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</si>
  <si>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</si>
  <si>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</si>
  <si>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</si>
  <si>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</si>
  <si>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</si>
  <si>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</si>
  <si>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</si>
  <si>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</si>
  <si>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</si>
  <si>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</si>
  <si>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</si>
  <si>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</si>
  <si>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</si>
  <si>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</si>
  <si>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200</t>
  </si>
  <si>
    <t>Батон</t>
  </si>
  <si>
    <t>Масло сливочное (порциями)</t>
  </si>
  <si>
    <t>Сыр (порциями)</t>
  </si>
  <si>
    <t>Сок</t>
  </si>
  <si>
    <t>гарнир</t>
  </si>
  <si>
    <t>150</t>
  </si>
  <si>
    <t>Рыба,тушеная в томате с овощами</t>
  </si>
  <si>
    <t>Чай с сахаром</t>
  </si>
  <si>
    <t>Курица в соусе с томатом</t>
  </si>
  <si>
    <t>Рис отварной</t>
  </si>
  <si>
    <t>Компот из кураги</t>
  </si>
  <si>
    <t>45/45</t>
  </si>
  <si>
    <t>245/5/5</t>
  </si>
  <si>
    <t>Кукуруза отварная</t>
  </si>
  <si>
    <t>Свекольник с мясом и  со сметаной</t>
  </si>
  <si>
    <t>50/50</t>
  </si>
  <si>
    <t>Вафли</t>
  </si>
  <si>
    <t xml:space="preserve">Пюре картофельное </t>
  </si>
  <si>
    <t>23</t>
  </si>
  <si>
    <t>Икра морковная</t>
  </si>
  <si>
    <t>60</t>
  </si>
  <si>
    <t>30</t>
  </si>
  <si>
    <t>Зефир глазированный</t>
  </si>
  <si>
    <t>МБОУ БСШ №1 имени Е.К. Зырянова</t>
  </si>
  <si>
    <t>1</t>
  </si>
  <si>
    <t>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</si>
</sst>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2" fontId="0" fillId="0" borderId="16" xfId="0" applyNumberFormat="1" applyBorder="1" applyProtection="1">
      <protection locked="0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0" fillId="0" borderId="17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4" fillId="0" borderId="18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3" fillId="0" borderId="25" xfId="0" applyFont="1" applyBorder="1"/>
    <xf numFmtId="0" fontId="0" fillId="0" borderId="28" xfId="0" applyBorder="1"/>
    <xf numFmtId="0" fontId="0" fillId="0" borderId="2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0" borderId="26" xfId="0" applyFont="1" applyBorder="1" applyProtection="1">
      <protection locked="0"/>
    </xf>
    <xf numFmtId="0" fontId="3" fillId="0" borderId="29" xfId="0" applyFont="1" applyBorder="1"/>
    <xf numFmtId="0" fontId="3" fillId="0" borderId="3" xfId="0" applyFont="1" applyBorder="1"/>
    <xf numFmtId="0" fontId="3" fillId="0" borderId="3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8"/>
  <sheetViews>
    <sheetView tabSelected="1" zoomScale="110" zoomScaleNormal="110" workbookViewId="0">
      <selection activeCell="J6" sqref="J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7109375" style="12" customWidth="1"/>
    <col min="6" max="6" width="7.5703125" style="12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0" t="s">
        <v>55</v>
      </c>
      <c r="C1" s="81"/>
      <c r="D1" s="82"/>
      <c r="E1" s="12" t="s">
        <v>28</v>
      </c>
      <c r="F1" s="11" t="s">
        <v>56</v>
      </c>
      <c r="H1" t="s">
        <v>1</v>
      </c>
      <c r="I1" s="83" t="s">
        <v>57</v>
      </c>
    </row>
    <row r="2" spans="1:10" ht="15.75" thickBot="1" x14ac:dyDescent="0.3">
      <c r="B2" s="1" t="s">
        <v>27</v>
      </c>
    </row>
    <row r="3" spans="1:10" s="13" customFormat="1" ht="30.75" thickBot="1" x14ac:dyDescent="0.3">
      <c r="A3" s="64" t="s">
        <v>2</v>
      </c>
      <c r="B3" s="59" t="s">
        <v>3</v>
      </c>
      <c r="C3" s="60" t="s">
        <v>19</v>
      </c>
      <c r="D3" s="60" t="s">
        <v>4</v>
      </c>
      <c r="E3" s="61" t="s">
        <v>20</v>
      </c>
      <c r="F3" s="61" t="s">
        <v>5</v>
      </c>
      <c r="G3" s="62" t="s">
        <v>6</v>
      </c>
      <c r="H3" s="60" t="s">
        <v>7</v>
      </c>
      <c r="I3" s="60" t="s">
        <v>8</v>
      </c>
      <c r="J3" s="63" t="s">
        <v>9</v>
      </c>
    </row>
    <row r="4" spans="1:10" ht="16.5" thickBot="1" x14ac:dyDescent="0.3">
      <c r="A4" s="5" t="s">
        <v>10</v>
      </c>
      <c r="B4" s="66" t="s">
        <v>36</v>
      </c>
      <c r="C4" s="52">
        <v>7</v>
      </c>
      <c r="D4" s="53" t="s">
        <v>49</v>
      </c>
      <c r="E4" s="58" t="s">
        <v>37</v>
      </c>
      <c r="F4" s="57">
        <f>13.12*150/180</f>
        <v>10.933333333333332</v>
      </c>
      <c r="G4" s="10">
        <v>132.6</v>
      </c>
      <c r="H4" s="10">
        <v>3.12</v>
      </c>
      <c r="I4" s="10">
        <v>5.0999999999999996</v>
      </c>
      <c r="J4" s="16">
        <v>18.57</v>
      </c>
    </row>
    <row r="5" spans="1:10" ht="30" x14ac:dyDescent="0.25">
      <c r="A5" s="77"/>
      <c r="B5" s="73" t="s">
        <v>15</v>
      </c>
      <c r="C5" s="52">
        <v>51</v>
      </c>
      <c r="D5" s="53" t="s">
        <v>38</v>
      </c>
      <c r="E5" s="23" t="s">
        <v>43</v>
      </c>
      <c r="F5" s="42">
        <f>23.72*45/45+2.39*45/45</f>
        <v>26.109999999999996</v>
      </c>
      <c r="G5" s="10">
        <v>94.5</v>
      </c>
      <c r="H5" s="10">
        <v>8.66</v>
      </c>
      <c r="I5" s="10">
        <v>4.47</v>
      </c>
      <c r="J5" s="16">
        <v>4.6399999999999997</v>
      </c>
    </row>
    <row r="6" spans="1:10" ht="15.75" x14ac:dyDescent="0.25">
      <c r="A6" s="78"/>
      <c r="B6" s="74" t="s">
        <v>11</v>
      </c>
      <c r="C6" s="26">
        <v>57</v>
      </c>
      <c r="D6" s="27" t="s">
        <v>39</v>
      </c>
      <c r="E6" s="21">
        <v>200</v>
      </c>
      <c r="F6" s="42">
        <v>1.1599999999999999</v>
      </c>
      <c r="G6" s="6">
        <v>41</v>
      </c>
      <c r="H6" s="6">
        <v>0</v>
      </c>
      <c r="I6" s="6">
        <v>0</v>
      </c>
      <c r="J6" s="7">
        <v>10.01</v>
      </c>
    </row>
    <row r="7" spans="1:10" ht="15.75" x14ac:dyDescent="0.25">
      <c r="A7" s="78"/>
      <c r="B7" s="70" t="s">
        <v>16</v>
      </c>
      <c r="C7" s="26" t="s">
        <v>21</v>
      </c>
      <c r="D7" s="27" t="s">
        <v>22</v>
      </c>
      <c r="E7" s="21">
        <v>20</v>
      </c>
      <c r="F7" s="42">
        <f>46.14*0.02</f>
        <v>0.92280000000000006</v>
      </c>
      <c r="G7" s="6">
        <v>40</v>
      </c>
      <c r="H7" s="6">
        <v>0.98</v>
      </c>
      <c r="I7" s="6">
        <v>0.2</v>
      </c>
      <c r="J7" s="7">
        <v>8.9499999999999993</v>
      </c>
    </row>
    <row r="8" spans="1:10" ht="15.75" x14ac:dyDescent="0.25">
      <c r="A8" s="78"/>
      <c r="B8" s="70" t="s">
        <v>18</v>
      </c>
      <c r="C8" s="26" t="s">
        <v>21</v>
      </c>
      <c r="D8" s="27" t="s">
        <v>26</v>
      </c>
      <c r="E8" s="21">
        <v>20</v>
      </c>
      <c r="F8" s="42">
        <f>68*0.02</f>
        <v>1.36</v>
      </c>
      <c r="G8" s="6">
        <v>41.6</v>
      </c>
      <c r="H8" s="6">
        <v>1.6</v>
      </c>
      <c r="I8" s="6">
        <v>0.03</v>
      </c>
      <c r="J8" s="7">
        <v>8.02</v>
      </c>
    </row>
    <row r="9" spans="1:10" ht="15.75" x14ac:dyDescent="0.25">
      <c r="A9" s="78"/>
      <c r="B9" s="75" t="s">
        <v>23</v>
      </c>
      <c r="C9" s="50">
        <v>1</v>
      </c>
      <c r="D9" s="27" t="s">
        <v>45</v>
      </c>
      <c r="E9" s="21">
        <v>60</v>
      </c>
      <c r="F9" s="42">
        <f>19.31*60/60</f>
        <v>19.309999999999999</v>
      </c>
      <c r="G9" s="6">
        <v>24</v>
      </c>
      <c r="H9" s="6">
        <v>1.86</v>
      </c>
      <c r="I9" s="6">
        <v>0.12</v>
      </c>
      <c r="J9" s="7">
        <v>3.9</v>
      </c>
    </row>
    <row r="10" spans="1:10" ht="15.75" x14ac:dyDescent="0.25">
      <c r="A10" s="78"/>
      <c r="B10" s="75" t="s">
        <v>23</v>
      </c>
      <c r="C10" s="50" t="s">
        <v>21</v>
      </c>
      <c r="D10" s="27" t="s">
        <v>54</v>
      </c>
      <c r="E10" s="21">
        <v>35</v>
      </c>
      <c r="F10" s="42">
        <f>343.2*0.035</f>
        <v>12.012</v>
      </c>
      <c r="G10" s="6">
        <f>63.56*40/20</f>
        <v>127.12</v>
      </c>
      <c r="H10" s="6">
        <f>1.07*40/20</f>
        <v>2.14</v>
      </c>
      <c r="I10" s="6">
        <f>1.4*40/20</f>
        <v>2.8</v>
      </c>
      <c r="J10" s="7">
        <f>11.67*40/20</f>
        <v>23.34</v>
      </c>
    </row>
    <row r="11" spans="1:10" ht="16.5" thickBot="1" x14ac:dyDescent="0.3">
      <c r="A11" s="79"/>
      <c r="B11" s="76"/>
      <c r="C11" s="38"/>
      <c r="D11" s="39"/>
      <c r="E11" s="40"/>
      <c r="F11" s="46">
        <v>58.52</v>
      </c>
      <c r="G11" s="41">
        <f>SUM(G4:G10)</f>
        <v>500.82000000000005</v>
      </c>
      <c r="H11" s="41">
        <f>SUM(H4:H10)</f>
        <v>18.360000000000003</v>
      </c>
      <c r="I11" s="41">
        <f>SUM(I4:I10)</f>
        <v>12.719999999999999</v>
      </c>
      <c r="J11" s="51">
        <f>SUM(J4:J10)</f>
        <v>77.429999999999993</v>
      </c>
    </row>
    <row r="12" spans="1:10" ht="15.75" x14ac:dyDescent="0.25">
      <c r="A12" s="2" t="s">
        <v>24</v>
      </c>
      <c r="B12" s="67" t="s">
        <v>25</v>
      </c>
      <c r="C12" s="28">
        <v>25</v>
      </c>
      <c r="D12" s="29" t="s">
        <v>35</v>
      </c>
      <c r="E12" s="22">
        <v>200</v>
      </c>
      <c r="F12" s="45">
        <v>11.82</v>
      </c>
      <c r="G12" s="3">
        <v>136</v>
      </c>
      <c r="H12" s="3">
        <v>0.6</v>
      </c>
      <c r="I12" s="3">
        <v>0</v>
      </c>
      <c r="J12" s="4">
        <v>33</v>
      </c>
    </row>
    <row r="13" spans="1:10" ht="15.75" x14ac:dyDescent="0.25">
      <c r="A13" s="5"/>
      <c r="B13" s="72" t="s">
        <v>23</v>
      </c>
      <c r="C13" s="54" t="s">
        <v>21</v>
      </c>
      <c r="D13" s="27" t="s">
        <v>48</v>
      </c>
      <c r="E13" s="21">
        <v>40</v>
      </c>
      <c r="F13" s="42">
        <f>243.6*0.04</f>
        <v>9.7439999999999998</v>
      </c>
      <c r="G13" s="10">
        <f>222.46*40/70</f>
        <v>127.11999999999999</v>
      </c>
      <c r="H13" s="10">
        <f>3.764/70</f>
        <v>5.3771428571428567E-2</v>
      </c>
      <c r="I13" s="10">
        <f>4.9*40/70</f>
        <v>2.8</v>
      </c>
      <c r="J13" s="16">
        <f>40.86*40/70</f>
        <v>23.348571428571429</v>
      </c>
    </row>
    <row r="14" spans="1:10" ht="30" x14ac:dyDescent="0.25">
      <c r="A14" s="5"/>
      <c r="B14" s="72" t="s">
        <v>23</v>
      </c>
      <c r="C14" s="54">
        <v>3</v>
      </c>
      <c r="D14" s="55" t="s">
        <v>33</v>
      </c>
      <c r="E14" s="56">
        <v>12</v>
      </c>
      <c r="F14" s="57">
        <f>9.82*12/10</f>
        <v>11.784000000000001</v>
      </c>
      <c r="G14" s="10">
        <v>64.7</v>
      </c>
      <c r="H14" s="10">
        <v>0.08</v>
      </c>
      <c r="I14" s="10">
        <v>7.15</v>
      </c>
      <c r="J14" s="16">
        <v>0.12</v>
      </c>
    </row>
    <row r="15" spans="1:10" ht="15.75" x14ac:dyDescent="0.25">
      <c r="A15" s="5"/>
      <c r="B15" s="72" t="s">
        <v>23</v>
      </c>
      <c r="C15" s="54">
        <v>6</v>
      </c>
      <c r="D15" s="55" t="s">
        <v>34</v>
      </c>
      <c r="E15" s="56">
        <v>12</v>
      </c>
      <c r="F15" s="57">
        <f>10.11*12/12</f>
        <v>10.11</v>
      </c>
      <c r="G15" s="10">
        <v>51</v>
      </c>
      <c r="H15" s="10">
        <v>1.93</v>
      </c>
      <c r="I15" s="10">
        <v>3.91</v>
      </c>
      <c r="J15" s="16">
        <v>0.44</v>
      </c>
    </row>
    <row r="16" spans="1:10" ht="15.75" x14ac:dyDescent="0.25">
      <c r="A16" s="5"/>
      <c r="B16" s="68" t="s">
        <v>17</v>
      </c>
      <c r="C16" s="30" t="s">
        <v>21</v>
      </c>
      <c r="D16" s="31" t="s">
        <v>32</v>
      </c>
      <c r="E16" s="23" t="s">
        <v>50</v>
      </c>
      <c r="F16" s="42">
        <v>1.97</v>
      </c>
      <c r="G16" s="6">
        <v>41.6</v>
      </c>
      <c r="H16" s="6">
        <v>1.6</v>
      </c>
      <c r="I16" s="6">
        <v>0.03</v>
      </c>
      <c r="J16" s="7">
        <v>8.02</v>
      </c>
    </row>
    <row r="17" spans="1:10" ht="16.5" thickBot="1" x14ac:dyDescent="0.3">
      <c r="A17" s="37"/>
      <c r="B17" s="69"/>
      <c r="C17" s="34"/>
      <c r="D17" s="35"/>
      <c r="E17" s="36"/>
      <c r="F17" s="47">
        <v>43.9</v>
      </c>
      <c r="G17" s="43">
        <f>SUM(G12:G16)</f>
        <v>420.42</v>
      </c>
      <c r="H17" s="43">
        <f>SUM(H12:H16)</f>
        <v>4.2637714285714292</v>
      </c>
      <c r="I17" s="43">
        <f>SUM(I12:I16)</f>
        <v>13.889999999999999</v>
      </c>
      <c r="J17" s="44">
        <f>SUM(J12:J16)</f>
        <v>64.928571428571431</v>
      </c>
    </row>
    <row r="18" spans="1:10" ht="15.75" x14ac:dyDescent="0.25">
      <c r="A18" s="2" t="s">
        <v>12</v>
      </c>
      <c r="B18" s="67" t="s">
        <v>13</v>
      </c>
      <c r="C18" s="28">
        <v>59</v>
      </c>
      <c r="D18" s="29" t="s">
        <v>51</v>
      </c>
      <c r="E18" s="20" t="s">
        <v>52</v>
      </c>
      <c r="F18" s="45">
        <f>4.49*60/60</f>
        <v>4.49</v>
      </c>
      <c r="G18" s="3">
        <v>75</v>
      </c>
      <c r="H18" s="3">
        <v>1.26</v>
      </c>
      <c r="I18" s="3">
        <v>4.08</v>
      </c>
      <c r="J18" s="4">
        <v>8.2799999999999994</v>
      </c>
    </row>
    <row r="19" spans="1:10" ht="30" x14ac:dyDescent="0.25">
      <c r="A19" s="5"/>
      <c r="B19" s="70" t="s">
        <v>14</v>
      </c>
      <c r="C19" s="30">
        <v>10</v>
      </c>
      <c r="D19" s="31" t="s">
        <v>46</v>
      </c>
      <c r="E19" s="23" t="s">
        <v>44</v>
      </c>
      <c r="F19" s="42">
        <f>9.52*245/250+1.84+9.32*0.5</f>
        <v>15.829600000000001</v>
      </c>
      <c r="G19" s="6">
        <v>123</v>
      </c>
      <c r="H19" s="6">
        <v>2.23</v>
      </c>
      <c r="I19" s="6">
        <v>5.0599999999999996</v>
      </c>
      <c r="J19" s="7">
        <v>13.48</v>
      </c>
    </row>
    <row r="20" spans="1:10" ht="15.75" x14ac:dyDescent="0.25">
      <c r="A20" s="5"/>
      <c r="B20" s="70" t="s">
        <v>15</v>
      </c>
      <c r="C20" s="30">
        <v>19</v>
      </c>
      <c r="D20" s="31" t="s">
        <v>40</v>
      </c>
      <c r="E20" s="23" t="s">
        <v>47</v>
      </c>
      <c r="F20" s="42">
        <f>31.26*50/53+9.83*50/37</f>
        <v>42.774349821519635</v>
      </c>
      <c r="G20" s="6">
        <v>144</v>
      </c>
      <c r="H20" s="6">
        <v>10.199999999999999</v>
      </c>
      <c r="I20" s="6">
        <v>10.130000000000001</v>
      </c>
      <c r="J20" s="7">
        <v>3.08</v>
      </c>
    </row>
    <row r="21" spans="1:10" ht="15.75" x14ac:dyDescent="0.25">
      <c r="A21" s="5"/>
      <c r="B21" s="70" t="s">
        <v>36</v>
      </c>
      <c r="C21" s="30">
        <v>41</v>
      </c>
      <c r="D21" s="31" t="s">
        <v>41</v>
      </c>
      <c r="E21" s="23" t="s">
        <v>37</v>
      </c>
      <c r="F21" s="42">
        <v>13.64</v>
      </c>
      <c r="G21" s="6">
        <v>235.65</v>
      </c>
      <c r="H21" s="6">
        <v>3.77</v>
      </c>
      <c r="I21" s="6">
        <v>6.11</v>
      </c>
      <c r="J21" s="7">
        <v>41.4</v>
      </c>
    </row>
    <row r="22" spans="1:10" ht="15.75" x14ac:dyDescent="0.25">
      <c r="A22" s="5"/>
      <c r="B22" s="70" t="s">
        <v>25</v>
      </c>
      <c r="C22" s="30">
        <v>74</v>
      </c>
      <c r="D22" s="31" t="s">
        <v>42</v>
      </c>
      <c r="E22" s="23" t="s">
        <v>31</v>
      </c>
      <c r="F22" s="42">
        <v>11.44</v>
      </c>
      <c r="G22" s="6">
        <v>87</v>
      </c>
      <c r="H22" s="6">
        <v>1.04</v>
      </c>
      <c r="I22" s="6">
        <v>0</v>
      </c>
      <c r="J22" s="7">
        <v>20.98</v>
      </c>
    </row>
    <row r="23" spans="1:10" ht="15.75" x14ac:dyDescent="0.25">
      <c r="A23" s="5"/>
      <c r="B23" s="70" t="s">
        <v>18</v>
      </c>
      <c r="C23" s="30" t="s">
        <v>21</v>
      </c>
      <c r="D23" s="31" t="s">
        <v>26</v>
      </c>
      <c r="E23" s="23" t="s">
        <v>53</v>
      </c>
      <c r="F23" s="42">
        <f>68*0.03</f>
        <v>2.04</v>
      </c>
      <c r="G23" s="6">
        <v>62.4</v>
      </c>
      <c r="H23" s="6">
        <v>2.4</v>
      </c>
      <c r="I23" s="6">
        <v>0.45</v>
      </c>
      <c r="J23" s="7">
        <v>11.37</v>
      </c>
    </row>
    <row r="24" spans="1:10" ht="15.75" x14ac:dyDescent="0.25">
      <c r="A24" s="5"/>
      <c r="B24" s="71" t="s">
        <v>16</v>
      </c>
      <c r="C24" s="32" t="s">
        <v>21</v>
      </c>
      <c r="D24" s="33" t="s">
        <v>22</v>
      </c>
      <c r="E24" s="24" t="s">
        <v>53</v>
      </c>
      <c r="F24" s="48">
        <f>46.14*0.03</f>
        <v>1.3841999999999999</v>
      </c>
      <c r="G24" s="8">
        <v>60</v>
      </c>
      <c r="H24" s="8">
        <v>1.47</v>
      </c>
      <c r="I24" s="8">
        <v>0.3</v>
      </c>
      <c r="J24" s="9">
        <v>13.44</v>
      </c>
    </row>
    <row r="25" spans="1:10" ht="16.5" thickBot="1" x14ac:dyDescent="0.3">
      <c r="A25" s="65"/>
      <c r="B25" s="69"/>
      <c r="C25" s="17"/>
      <c r="D25" s="17"/>
      <c r="E25" s="25"/>
      <c r="F25" s="49">
        <v>87.79</v>
      </c>
      <c r="G25" s="18">
        <f>SUM(G18:G24)</f>
        <v>787.05</v>
      </c>
      <c r="H25" s="18">
        <f>SUM(H18:H24)</f>
        <v>22.369999999999997</v>
      </c>
      <c r="I25" s="18">
        <f>SUM(I18:I24)</f>
        <v>26.130000000000003</v>
      </c>
      <c r="J25" s="19">
        <f>SUM(J18:J24)</f>
        <v>112.03</v>
      </c>
    </row>
    <row r="27" spans="1:10" x14ac:dyDescent="0.25">
      <c r="A27" s="14" t="s">
        <v>29</v>
      </c>
    </row>
    <row r="29" spans="1:10" x14ac:dyDescent="0.25">
      <c r="A29" s="14" t="s">
        <v>30</v>
      </c>
    </row>
    <row r="31" spans="1:10" x14ac:dyDescent="0.25">
      <c r="A31" s="5"/>
    </row>
    <row r="38" spans="1:10" ht="30" customHeight="1" x14ac:dyDescent="0.25"/>
    <row r="39" spans="1:10" ht="18.600000000000001" customHeight="1" x14ac:dyDescent="0.25"/>
    <row r="48" spans="1:10" s="15" customFormat="1" x14ac:dyDescent="0.25">
      <c r="A48"/>
      <c r="B48"/>
      <c r="C48"/>
      <c r="D48"/>
      <c r="E48" s="12"/>
      <c r="F48" s="12"/>
      <c r="G48"/>
      <c r="H48"/>
      <c r="I48"/>
      <c r="J48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82" orientation="portrait" r:id="rId1"/>
  <ignoredErrors>
    <ignoredError sqref="J17 F20 F13:F15 F4 J11 G11:I11 F7:F9 F10" unlockedFormula="1"/>
    <ignoredError sqref="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2022-10-27T04:53:55Z</cp:lastPrinted>
  <dcterms:created xsi:type="dcterms:W3CDTF">2015-06-05T18:19:34Z</dcterms:created>
  <dcterms:modified xsi:type="dcterms:W3CDTF">2023-02-01T04:04:50Z</dcterms:modified>
</cp:coreProperties>
</file>