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0.05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2" l="1"/>
  <c r="I38" i="2"/>
  <c r="H38" i="2"/>
  <c r="J37" i="2"/>
  <c r="I37" i="2"/>
  <c r="H37" i="2"/>
  <c r="J34" i="2"/>
  <c r="I34" i="2"/>
  <c r="H34" i="2"/>
  <c r="J32" i="2"/>
  <c r="I32" i="2"/>
  <c r="H32" i="2"/>
  <c r="G32" i="2"/>
  <c r="J31" i="2"/>
  <c r="I31" i="2"/>
  <c r="H31" i="2"/>
  <c r="G31" i="2"/>
  <c r="J30" i="2"/>
  <c r="I30" i="2"/>
  <c r="H30" i="2"/>
  <c r="G30" i="2"/>
  <c r="J28" i="2"/>
  <c r="I28" i="2"/>
  <c r="H28" i="2"/>
  <c r="G28" i="2"/>
  <c r="J18" i="2" l="1"/>
  <c r="J17" i="2"/>
  <c r="I17" i="2"/>
  <c r="I18" i="2"/>
  <c r="H18" i="2"/>
  <c r="H17" i="2"/>
  <c r="J15" i="2"/>
  <c r="I15" i="2"/>
  <c r="H15" i="2"/>
  <c r="I12" i="2"/>
  <c r="H12" i="2"/>
  <c r="G12" i="2"/>
  <c r="J11" i="2"/>
  <c r="I11" i="2"/>
  <c r="H11" i="2"/>
  <c r="G11" i="2"/>
  <c r="J4" i="2"/>
  <c r="I4" i="2"/>
  <c r="H4" i="2"/>
  <c r="J12" i="2" l="1"/>
  <c r="J10" i="2"/>
  <c r="I10" i="2"/>
  <c r="H10" i="2"/>
  <c r="G10" i="2"/>
  <c r="J8" i="2"/>
  <c r="I8" i="2"/>
  <c r="H8" i="2"/>
  <c r="G8" i="2"/>
</calcChain>
</file>

<file path=xl/sharedStrings.xml><?xml version="1.0" encoding="utf-8"?>
<sst xmlns="http://schemas.openxmlformats.org/spreadsheetml/2006/main" count="100" uniqueCount="43">
  <si>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</si>
  <si>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</si>
  <si>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</si>
  <si>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</si>
  <si>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</si>
  <si>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</si>
  <si>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</si>
  <si>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</si>
  <si>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</si>
  <si>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</si>
  <si>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</si>
  <si>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</si>
  <si>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</si>
  <si>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</si>
  <si>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</si>
  <si>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</si>
  <si>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</si>
  <si>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</si>
  <si>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</si>
  <si>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</si>
  <si>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</si>
  <si>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</si>
  <si>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</si>
  <si>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</si>
  <si>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БСШ №1 им. Е. К. Зырянова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</si>
  <si>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</si>
  <si>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</si>
  <si>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</si>
  <si>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</si>
  <si>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</si>
  <si>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</si>
  <si>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Плов из отварной говядины</t>
  </si>
  <si>
    <t xml:space="preserve">Чай с молоком  </t>
  </si>
  <si>
    <t xml:space="preserve">Пряник </t>
  </si>
  <si>
    <t>Молоко кипяченое</t>
  </si>
  <si>
    <t>Булочка Дорожная</t>
  </si>
  <si>
    <t>Морская капуста</t>
  </si>
  <si>
    <t>Щи из свежей капусты с картофелем, со сметаной, с туш.говядиной</t>
  </si>
  <si>
    <t>Котлета из мяса говядины</t>
  </si>
  <si>
    <t>Пюре картофельное</t>
  </si>
  <si>
    <t>Напиток из шиповника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</si>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</sst>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3" workbookViewId="0">
      <selection activeCell="A21" sqref="A21:J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19</v>
      </c>
      <c r="F1" s="19" t="s">
        <v>41</v>
      </c>
      <c r="I1" t="s">
        <v>1</v>
      </c>
      <c r="J1" s="18">
        <v>44336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72</v>
      </c>
      <c r="D4" s="27" t="s">
        <v>31</v>
      </c>
      <c r="E4" s="13">
        <v>160</v>
      </c>
      <c r="F4" s="20">
        <v>36.78</v>
      </c>
      <c r="G4" s="20">
        <v>249.6</v>
      </c>
      <c r="H4" s="20">
        <f>23.6*160/200</f>
        <v>18.88</v>
      </c>
      <c r="I4" s="20">
        <f>8.93*160/200</f>
        <v>7.1440000000000001</v>
      </c>
      <c r="J4" s="37">
        <f>34.27*160/200</f>
        <v>27.416000000000004</v>
      </c>
    </row>
    <row r="5" spans="1:10" x14ac:dyDescent="0.25">
      <c r="A5" s="5"/>
      <c r="B5" s="1" t="s">
        <v>12</v>
      </c>
      <c r="C5" s="33">
        <v>20</v>
      </c>
      <c r="D5" s="28" t="s">
        <v>32</v>
      </c>
      <c r="E5" s="14">
        <v>200</v>
      </c>
      <c r="F5" s="21">
        <v>4.57</v>
      </c>
      <c r="G5" s="21">
        <v>91</v>
      </c>
      <c r="H5" s="21">
        <v>1.4</v>
      </c>
      <c r="I5" s="21">
        <v>1.6</v>
      </c>
      <c r="J5" s="38">
        <v>17.7</v>
      </c>
    </row>
    <row r="6" spans="1:10" x14ac:dyDescent="0.25">
      <c r="A6" s="5"/>
      <c r="B6" s="1" t="s">
        <v>20</v>
      </c>
      <c r="C6" s="33" t="s">
        <v>25</v>
      </c>
      <c r="D6" s="28" t="s">
        <v>26</v>
      </c>
      <c r="E6" s="14">
        <v>22</v>
      </c>
      <c r="F6" s="21">
        <v>0.91</v>
      </c>
      <c r="G6" s="21">
        <v>60</v>
      </c>
      <c r="H6" s="21">
        <v>1.47</v>
      </c>
      <c r="I6" s="21">
        <v>0.3</v>
      </c>
      <c r="J6" s="38">
        <v>13.44</v>
      </c>
    </row>
    <row r="7" spans="1:10" x14ac:dyDescent="0.25">
      <c r="A7" s="5"/>
      <c r="B7" s="2"/>
      <c r="C7" s="33" t="s">
        <v>25</v>
      </c>
      <c r="D7" s="28" t="s">
        <v>30</v>
      </c>
      <c r="E7" s="14">
        <v>23</v>
      </c>
      <c r="F7" s="21">
        <v>1.21</v>
      </c>
      <c r="G7" s="21">
        <v>62.4</v>
      </c>
      <c r="H7" s="21">
        <v>2.4</v>
      </c>
      <c r="I7" s="21">
        <v>0.45</v>
      </c>
      <c r="J7" s="38">
        <v>11.37</v>
      </c>
    </row>
    <row r="8" spans="1:10" ht="15.75" thickBot="1" x14ac:dyDescent="0.3">
      <c r="A8" s="5"/>
      <c r="B8" s="24" t="s">
        <v>27</v>
      </c>
      <c r="C8" s="34" t="s">
        <v>25</v>
      </c>
      <c r="D8" s="31" t="s">
        <v>33</v>
      </c>
      <c r="E8" s="25">
        <v>34</v>
      </c>
      <c r="F8" s="26">
        <v>5.14</v>
      </c>
      <c r="G8" s="26">
        <f>190.76*34/60</f>
        <v>108.09733333333334</v>
      </c>
      <c r="H8" s="26">
        <f>3.22*34/60</f>
        <v>1.8246666666666667</v>
      </c>
      <c r="I8" s="26">
        <f>4.2*34/60</f>
        <v>2.3800000000000003</v>
      </c>
      <c r="J8" s="39">
        <f>35.02*34/60</f>
        <v>19.844666666666669</v>
      </c>
    </row>
    <row r="9" spans="1:10" x14ac:dyDescent="0.25">
      <c r="A9" s="3" t="s">
        <v>28</v>
      </c>
      <c r="B9" s="9"/>
      <c r="C9" s="32">
        <v>8</v>
      </c>
      <c r="D9" s="27" t="s">
        <v>34</v>
      </c>
      <c r="E9" s="13">
        <v>200</v>
      </c>
      <c r="F9" s="20">
        <v>12.68</v>
      </c>
      <c r="G9" s="20">
        <v>108</v>
      </c>
      <c r="H9" s="20">
        <v>5.8</v>
      </c>
      <c r="I9" s="20">
        <v>5</v>
      </c>
      <c r="J9" s="37">
        <v>9.6</v>
      </c>
    </row>
    <row r="10" spans="1:10" x14ac:dyDescent="0.25">
      <c r="A10" s="5"/>
      <c r="B10" s="2"/>
      <c r="C10" s="34" t="s">
        <v>25</v>
      </c>
      <c r="D10" s="31" t="s">
        <v>33</v>
      </c>
      <c r="E10" s="25">
        <v>34</v>
      </c>
      <c r="F10" s="26">
        <v>5.17</v>
      </c>
      <c r="G10" s="26">
        <f>190.76*34/60</f>
        <v>108.09733333333334</v>
      </c>
      <c r="H10" s="26">
        <f>3.22*34/60</f>
        <v>1.8246666666666667</v>
      </c>
      <c r="I10" s="26">
        <f>4.2*34/60</f>
        <v>2.3800000000000003</v>
      </c>
      <c r="J10" s="39">
        <f>35.02*34/60</f>
        <v>19.844666666666669</v>
      </c>
    </row>
    <row r="11" spans="1:10" ht="15.75" thickBot="1" x14ac:dyDescent="0.3">
      <c r="A11" s="6"/>
      <c r="B11" s="7"/>
      <c r="C11" s="35">
        <v>67</v>
      </c>
      <c r="D11" s="29" t="s">
        <v>35</v>
      </c>
      <c r="E11" s="15">
        <v>100</v>
      </c>
      <c r="F11" s="22">
        <v>18.62</v>
      </c>
      <c r="G11" s="22">
        <f>376.67*100/100</f>
        <v>376.67</v>
      </c>
      <c r="H11" s="21">
        <f>7*100/100</f>
        <v>7</v>
      </c>
      <c r="I11" s="21">
        <f>13.83*100/100</f>
        <v>13.83</v>
      </c>
      <c r="J11" s="21">
        <f>55.83*100/100</f>
        <v>55.83</v>
      </c>
    </row>
    <row r="12" spans="1:10" x14ac:dyDescent="0.25">
      <c r="A12" s="5" t="s">
        <v>13</v>
      </c>
      <c r="B12" s="8" t="s">
        <v>14</v>
      </c>
      <c r="C12" s="36">
        <v>54</v>
      </c>
      <c r="D12" s="30" t="s">
        <v>36</v>
      </c>
      <c r="E12" s="17">
        <v>50</v>
      </c>
      <c r="F12" s="23">
        <v>7.26</v>
      </c>
      <c r="G12" s="23">
        <f>75*50/60</f>
        <v>62.5</v>
      </c>
      <c r="H12" s="23">
        <f>0.5*50/60</f>
        <v>0.41666666666666669</v>
      </c>
      <c r="I12" s="23">
        <f>5.1*50/60</f>
        <v>4.2499999999999991</v>
      </c>
      <c r="J12" s="40">
        <f>0</f>
        <v>0</v>
      </c>
    </row>
    <row r="13" spans="1:10" ht="30" x14ac:dyDescent="0.25">
      <c r="A13" s="5"/>
      <c r="B13" s="1" t="s">
        <v>15</v>
      </c>
      <c r="C13" s="33">
        <v>33</v>
      </c>
      <c r="D13" s="28" t="s">
        <v>37</v>
      </c>
      <c r="E13" s="14">
        <v>250</v>
      </c>
      <c r="F13" s="21">
        <v>10.57</v>
      </c>
      <c r="G13" s="21">
        <v>108.75</v>
      </c>
      <c r="H13" s="21">
        <v>1.72</v>
      </c>
      <c r="I13" s="21">
        <v>6.18</v>
      </c>
      <c r="J13" s="38">
        <v>11.66</v>
      </c>
    </row>
    <row r="14" spans="1:10" x14ac:dyDescent="0.25">
      <c r="A14" s="5"/>
      <c r="B14" s="1" t="s">
        <v>16</v>
      </c>
      <c r="C14" s="33">
        <v>58</v>
      </c>
      <c r="D14" s="28" t="s">
        <v>38</v>
      </c>
      <c r="E14" s="14">
        <v>90</v>
      </c>
      <c r="F14" s="21">
        <v>32.840000000000003</v>
      </c>
      <c r="G14" s="21">
        <v>257.39999999999998</v>
      </c>
      <c r="H14" s="21">
        <v>16.02</v>
      </c>
      <c r="I14" s="21">
        <v>15.75</v>
      </c>
      <c r="J14" s="38">
        <v>12.87</v>
      </c>
    </row>
    <row r="15" spans="1:10" x14ac:dyDescent="0.25">
      <c r="A15" s="5"/>
      <c r="B15" s="1" t="s">
        <v>17</v>
      </c>
      <c r="C15" s="33">
        <v>7</v>
      </c>
      <c r="D15" s="28" t="s">
        <v>39</v>
      </c>
      <c r="E15" s="14">
        <v>150</v>
      </c>
      <c r="F15" s="21">
        <v>12.72</v>
      </c>
      <c r="G15" s="21">
        <v>132.6</v>
      </c>
      <c r="H15" s="21">
        <f>3.74*150/180</f>
        <v>3.1166666666666667</v>
      </c>
      <c r="I15" s="21">
        <f>6.12*150/180</f>
        <v>5.0999999999999996</v>
      </c>
      <c r="J15" s="38">
        <f>22.28*150/180</f>
        <v>18.566666666666666</v>
      </c>
    </row>
    <row r="16" spans="1:10" x14ac:dyDescent="0.25">
      <c r="A16" s="5"/>
      <c r="B16" s="1" t="s">
        <v>29</v>
      </c>
      <c r="C16" s="33">
        <v>35</v>
      </c>
      <c r="D16" s="28" t="s">
        <v>40</v>
      </c>
      <c r="E16" s="14">
        <v>200</v>
      </c>
      <c r="F16" s="21">
        <v>6.37</v>
      </c>
      <c r="G16" s="21">
        <v>97</v>
      </c>
      <c r="H16" s="21">
        <v>0.7</v>
      </c>
      <c r="I16" s="21">
        <v>0.3</v>
      </c>
      <c r="J16" s="38">
        <v>22.8</v>
      </c>
    </row>
    <row r="17" spans="1:10" x14ac:dyDescent="0.25">
      <c r="A17" s="5"/>
      <c r="B17" s="1" t="s">
        <v>21</v>
      </c>
      <c r="C17" s="33" t="s">
        <v>25</v>
      </c>
      <c r="D17" s="28" t="s">
        <v>30</v>
      </c>
      <c r="E17" s="14">
        <v>33</v>
      </c>
      <c r="F17" s="21">
        <v>1.33</v>
      </c>
      <c r="G17" s="21">
        <v>66</v>
      </c>
      <c r="H17" s="21">
        <f>2.4*33/30</f>
        <v>2.64</v>
      </c>
      <c r="I17" s="21">
        <f>0.45*33/30</f>
        <v>0.495</v>
      </c>
      <c r="J17" s="38">
        <f>11.37*33/30</f>
        <v>12.507</v>
      </c>
    </row>
    <row r="18" spans="1:10" x14ac:dyDescent="0.25">
      <c r="A18" s="5"/>
      <c r="B18" s="1" t="s">
        <v>18</v>
      </c>
      <c r="C18" s="33" t="s">
        <v>25</v>
      </c>
      <c r="D18" s="28" t="s">
        <v>26</v>
      </c>
      <c r="E18" s="14">
        <v>34</v>
      </c>
      <c r="F18" s="21">
        <v>1.81</v>
      </c>
      <c r="G18" s="21">
        <v>70.72</v>
      </c>
      <c r="H18" s="21">
        <f>1.47*34/30</f>
        <v>1.6659999999999999</v>
      </c>
      <c r="I18" s="21">
        <f>0.3*34/30</f>
        <v>0.33999999999999997</v>
      </c>
      <c r="J18" s="38">
        <f>13.44*34/30</f>
        <v>15.231999999999999</v>
      </c>
    </row>
    <row r="19" spans="1:10" ht="15.75" thickBot="1" x14ac:dyDescent="0.3">
      <c r="A19" s="6"/>
      <c r="B19" s="7"/>
      <c r="H19" s="15"/>
      <c r="I19" s="15"/>
      <c r="J19" s="16"/>
    </row>
    <row r="21" spans="1:10" x14ac:dyDescent="0.25">
      <c r="A21" t="s">
        <v>0</v>
      </c>
      <c r="B21" s="41" t="s">
        <v>24</v>
      </c>
      <c r="C21" s="42"/>
      <c r="D21" s="43"/>
      <c r="E21" t="s">
        <v>19</v>
      </c>
      <c r="F21" s="19" t="s">
        <v>42</v>
      </c>
      <c r="I21" t="s">
        <v>1</v>
      </c>
      <c r="J21" s="18">
        <v>44336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22</v>
      </c>
      <c r="D23" s="11" t="s">
        <v>4</v>
      </c>
      <c r="E23" s="11" t="s">
        <v>23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32">
        <v>72</v>
      </c>
      <c r="D24" s="27" t="s">
        <v>31</v>
      </c>
      <c r="E24" s="13">
        <v>200</v>
      </c>
      <c r="F24" s="20">
        <v>43.95</v>
      </c>
      <c r="G24" s="20">
        <v>312</v>
      </c>
      <c r="H24" s="20">
        <v>23.6</v>
      </c>
      <c r="I24" s="20">
        <v>8.93</v>
      </c>
      <c r="J24" s="37">
        <v>34.270000000000003</v>
      </c>
    </row>
    <row r="25" spans="1:10" x14ac:dyDescent="0.25">
      <c r="A25" s="5"/>
      <c r="B25" s="1" t="s">
        <v>12</v>
      </c>
      <c r="C25" s="33">
        <v>20</v>
      </c>
      <c r="D25" s="28" t="s">
        <v>32</v>
      </c>
      <c r="E25" s="14">
        <v>200</v>
      </c>
      <c r="F25" s="21">
        <v>4.57</v>
      </c>
      <c r="G25" s="21">
        <v>91</v>
      </c>
      <c r="H25" s="21">
        <v>1.4</v>
      </c>
      <c r="I25" s="21">
        <v>1.6</v>
      </c>
      <c r="J25" s="38">
        <v>17.7</v>
      </c>
    </row>
    <row r="26" spans="1:10" x14ac:dyDescent="0.25">
      <c r="A26" s="5"/>
      <c r="B26" s="1" t="s">
        <v>20</v>
      </c>
      <c r="C26" s="33" t="s">
        <v>25</v>
      </c>
      <c r="D26" s="28" t="s">
        <v>26</v>
      </c>
      <c r="E26" s="14">
        <v>30</v>
      </c>
      <c r="F26" s="21">
        <v>1.24</v>
      </c>
      <c r="G26" s="21">
        <v>60</v>
      </c>
      <c r="H26" s="21">
        <v>1.47</v>
      </c>
      <c r="I26" s="21">
        <v>0.3</v>
      </c>
      <c r="J26" s="38">
        <v>13.44</v>
      </c>
    </row>
    <row r="27" spans="1:10" x14ac:dyDescent="0.25">
      <c r="A27" s="5"/>
      <c r="B27" s="2"/>
      <c r="C27" s="33" t="s">
        <v>25</v>
      </c>
      <c r="D27" s="28" t="s">
        <v>30</v>
      </c>
      <c r="E27" s="14">
        <v>30</v>
      </c>
      <c r="F27" s="21">
        <v>1.6</v>
      </c>
      <c r="G27" s="21">
        <v>62.4</v>
      </c>
      <c r="H27" s="21">
        <v>2.4</v>
      </c>
      <c r="I27" s="21">
        <v>0.45</v>
      </c>
      <c r="J27" s="38">
        <v>11.37</v>
      </c>
    </row>
    <row r="28" spans="1:10" ht="15.75" thickBot="1" x14ac:dyDescent="0.3">
      <c r="A28" s="5"/>
      <c r="B28" s="24" t="s">
        <v>27</v>
      </c>
      <c r="C28" s="34" t="s">
        <v>25</v>
      </c>
      <c r="D28" s="31" t="s">
        <v>33</v>
      </c>
      <c r="E28" s="25">
        <v>34</v>
      </c>
      <c r="F28" s="26">
        <v>5.14</v>
      </c>
      <c r="G28" s="26">
        <f>190.76*34/60</f>
        <v>108.09733333333334</v>
      </c>
      <c r="H28" s="26">
        <f>3.22*34/60</f>
        <v>1.8246666666666667</v>
      </c>
      <c r="I28" s="26">
        <f>4.2*34/60</f>
        <v>2.3800000000000003</v>
      </c>
      <c r="J28" s="39">
        <f>35.02*34/60</f>
        <v>19.844666666666669</v>
      </c>
    </row>
    <row r="29" spans="1:10" x14ac:dyDescent="0.25">
      <c r="A29" s="3" t="s">
        <v>28</v>
      </c>
      <c r="B29" s="9"/>
      <c r="C29" s="32">
        <v>8</v>
      </c>
      <c r="D29" s="27" t="s">
        <v>34</v>
      </c>
      <c r="E29" s="13">
        <v>200</v>
      </c>
      <c r="F29" s="20">
        <v>12.68</v>
      </c>
      <c r="G29" s="20">
        <v>108</v>
      </c>
      <c r="H29" s="20">
        <v>5.8</v>
      </c>
      <c r="I29" s="20">
        <v>5</v>
      </c>
      <c r="J29" s="37">
        <v>9.6</v>
      </c>
    </row>
    <row r="30" spans="1:10" x14ac:dyDescent="0.25">
      <c r="A30" s="5"/>
      <c r="B30" s="2"/>
      <c r="C30" s="34" t="s">
        <v>25</v>
      </c>
      <c r="D30" s="31" t="s">
        <v>33</v>
      </c>
      <c r="E30" s="25">
        <v>34</v>
      </c>
      <c r="F30" s="26">
        <v>5.14</v>
      </c>
      <c r="G30" s="26">
        <f>190.76*34/60</f>
        <v>108.09733333333334</v>
      </c>
      <c r="H30" s="26">
        <f>3.22*34/60</f>
        <v>1.8246666666666667</v>
      </c>
      <c r="I30" s="26">
        <f>4.2*34/60</f>
        <v>2.3800000000000003</v>
      </c>
      <c r="J30" s="39">
        <f>35.02*34/60</f>
        <v>19.844666666666669</v>
      </c>
    </row>
    <row r="31" spans="1:10" ht="15.75" thickBot="1" x14ac:dyDescent="0.3">
      <c r="A31" s="6"/>
      <c r="B31" s="7"/>
      <c r="C31" s="35">
        <v>67</v>
      </c>
      <c r="D31" s="29" t="s">
        <v>35</v>
      </c>
      <c r="E31" s="15">
        <v>130</v>
      </c>
      <c r="F31" s="22">
        <v>24.54</v>
      </c>
      <c r="G31" s="22">
        <f>376.67*130/100</f>
        <v>489.67099999999999</v>
      </c>
      <c r="H31" s="21">
        <f>7*130/100</f>
        <v>9.1</v>
      </c>
      <c r="I31" s="21">
        <f>13.83*130/100</f>
        <v>17.978999999999999</v>
      </c>
      <c r="J31" s="21">
        <f>55.83*130/100</f>
        <v>72.578999999999994</v>
      </c>
    </row>
    <row r="32" spans="1:10" x14ac:dyDescent="0.25">
      <c r="A32" s="5" t="s">
        <v>13</v>
      </c>
      <c r="B32" s="8" t="s">
        <v>14</v>
      </c>
      <c r="C32" s="36">
        <v>54</v>
      </c>
      <c r="D32" s="30" t="s">
        <v>36</v>
      </c>
      <c r="E32" s="17">
        <v>65</v>
      </c>
      <c r="F32" s="23">
        <v>8.49</v>
      </c>
      <c r="G32" s="23">
        <f>75*65/60</f>
        <v>81.25</v>
      </c>
      <c r="H32" s="23">
        <f>0.5*65/60</f>
        <v>0.54166666666666663</v>
      </c>
      <c r="I32" s="23">
        <f>5.1*65/60</f>
        <v>5.5250000000000004</v>
      </c>
      <c r="J32" s="40">
        <f>0</f>
        <v>0</v>
      </c>
    </row>
    <row r="33" spans="1:10" ht="30" x14ac:dyDescent="0.25">
      <c r="A33" s="5"/>
      <c r="B33" s="1" t="s">
        <v>15</v>
      </c>
      <c r="C33" s="33">
        <v>33</v>
      </c>
      <c r="D33" s="28" t="s">
        <v>37</v>
      </c>
      <c r="E33" s="14">
        <v>250</v>
      </c>
      <c r="F33" s="21">
        <v>10.57</v>
      </c>
      <c r="G33" s="21">
        <v>108.75</v>
      </c>
      <c r="H33" s="21">
        <v>1.72</v>
      </c>
      <c r="I33" s="21">
        <v>6.18</v>
      </c>
      <c r="J33" s="38">
        <v>11.66</v>
      </c>
    </row>
    <row r="34" spans="1:10" x14ac:dyDescent="0.25">
      <c r="A34" s="5"/>
      <c r="B34" s="1" t="s">
        <v>16</v>
      </c>
      <c r="C34" s="33">
        <v>58</v>
      </c>
      <c r="D34" s="28" t="s">
        <v>38</v>
      </c>
      <c r="E34" s="14">
        <v>100</v>
      </c>
      <c r="F34" s="21">
        <v>40.130000000000003</v>
      </c>
      <c r="G34" s="21">
        <v>286</v>
      </c>
      <c r="H34" s="21">
        <f>16.02*100/90</f>
        <v>17.8</v>
      </c>
      <c r="I34" s="21">
        <f>15.75*100/90</f>
        <v>17.5</v>
      </c>
      <c r="J34" s="38">
        <f>12.87*100/90</f>
        <v>14.3</v>
      </c>
    </row>
    <row r="35" spans="1:10" x14ac:dyDescent="0.25">
      <c r="A35" s="5"/>
      <c r="B35" s="1" t="s">
        <v>17</v>
      </c>
      <c r="C35" s="33">
        <v>7</v>
      </c>
      <c r="D35" s="28" t="s">
        <v>39</v>
      </c>
      <c r="E35" s="14">
        <v>180</v>
      </c>
      <c r="F35" s="21">
        <v>15.26</v>
      </c>
      <c r="G35" s="21">
        <v>159.12</v>
      </c>
      <c r="H35" s="21">
        <v>3.74</v>
      </c>
      <c r="I35" s="21">
        <v>6.12</v>
      </c>
      <c r="J35" s="38">
        <v>22.28</v>
      </c>
    </row>
    <row r="36" spans="1:10" x14ac:dyDescent="0.25">
      <c r="A36" s="5"/>
      <c r="B36" s="1" t="s">
        <v>29</v>
      </c>
      <c r="C36" s="33">
        <v>35</v>
      </c>
      <c r="D36" s="28" t="s">
        <v>40</v>
      </c>
      <c r="E36" s="14">
        <v>200</v>
      </c>
      <c r="F36" s="21">
        <v>6.37</v>
      </c>
      <c r="G36" s="21">
        <v>97</v>
      </c>
      <c r="H36" s="21">
        <v>0.7</v>
      </c>
      <c r="I36" s="21">
        <v>0.3</v>
      </c>
      <c r="J36" s="38">
        <v>22.8</v>
      </c>
    </row>
    <row r="37" spans="1:10" x14ac:dyDescent="0.25">
      <c r="A37" s="5"/>
      <c r="B37" s="1" t="s">
        <v>21</v>
      </c>
      <c r="C37" s="33" t="s">
        <v>25</v>
      </c>
      <c r="D37" s="28" t="s">
        <v>30</v>
      </c>
      <c r="E37" s="14">
        <v>42</v>
      </c>
      <c r="F37" s="21">
        <v>2.21</v>
      </c>
      <c r="G37" s="21">
        <v>87.36</v>
      </c>
      <c r="H37" s="21">
        <f>2.4*42/30</f>
        <v>3.36</v>
      </c>
      <c r="I37" s="21">
        <f>0.45*42/30</f>
        <v>0.63000000000000012</v>
      </c>
      <c r="J37" s="38">
        <f>11.37*42/30</f>
        <v>15.917999999999999</v>
      </c>
    </row>
    <row r="38" spans="1:10" x14ac:dyDescent="0.25">
      <c r="A38" s="5"/>
      <c r="B38" s="1" t="s">
        <v>18</v>
      </c>
      <c r="C38" s="33" t="s">
        <v>25</v>
      </c>
      <c r="D38" s="28" t="s">
        <v>26</v>
      </c>
      <c r="E38" s="14">
        <v>41</v>
      </c>
      <c r="F38" s="21">
        <v>1.69</v>
      </c>
      <c r="G38" s="21">
        <v>82</v>
      </c>
      <c r="H38" s="21">
        <f>1.47*41/30</f>
        <v>2.0089999999999999</v>
      </c>
      <c r="I38" s="21">
        <f>0.3*41/30</f>
        <v>0.41</v>
      </c>
      <c r="J38" s="38">
        <f>13.44*41/30</f>
        <v>18.367999999999999</v>
      </c>
    </row>
    <row r="39" spans="1:10" ht="15.75" thickBot="1" x14ac:dyDescent="0.3">
      <c r="A39" s="6"/>
      <c r="B39" s="7"/>
      <c r="H39" s="15"/>
      <c r="I39" s="15"/>
      <c r="J39" s="16"/>
    </row>
  </sheetData>
  <mergeCells count="2">
    <mergeCell ref="B1:D1"/>
    <mergeCell ref="B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2021-05-21T06:27:03Z</dcterms:modified>
</cp:coreProperties>
</file>