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0" i="1" l="1"/>
  <c r="J23" i="1"/>
  <c r="I23" i="1"/>
  <c r="H23" i="1"/>
  <c r="G23" i="1"/>
  <c r="J22" i="1"/>
  <c r="I22" i="1"/>
  <c r="H22" i="1"/>
  <c r="G22" i="1"/>
  <c r="I17" i="1"/>
  <c r="J17" i="1"/>
  <c r="H17" i="1"/>
  <c r="G17" i="1"/>
  <c r="J12" i="1"/>
  <c r="I12" i="1"/>
  <c r="H12" i="1"/>
  <c r="G12" i="1"/>
  <c r="J9" i="1"/>
  <c r="I9" i="1"/>
  <c r="H9" i="1"/>
  <c r="G9" i="1"/>
  <c r="J7" i="1"/>
  <c r="I7" i="1"/>
  <c r="H7" i="1"/>
  <c r="J6" i="1"/>
  <c r="I6" i="1"/>
  <c r="H6" i="1"/>
  <c r="G7" i="1"/>
  <c r="G6" i="1"/>
  <c r="F23" i="1"/>
  <c r="F17" i="1"/>
  <c r="F19" i="1"/>
  <c r="F18" i="1"/>
  <c r="F24" i="1" l="1"/>
  <c r="F15" i="1"/>
  <c r="F12" i="1"/>
  <c r="F7" i="1"/>
  <c r="F9" i="1"/>
  <c r="F4" i="1"/>
  <c r="F8" i="1"/>
  <c r="F16" i="1" l="1"/>
  <c r="F10" i="1"/>
  <c r="J24" i="1" l="1"/>
  <c r="I24" i="1"/>
  <c r="H24" i="1"/>
  <c r="G24" i="1"/>
  <c r="J16" i="1"/>
  <c r="I16" i="1"/>
  <c r="H16" i="1"/>
  <c r="G16" i="1"/>
  <c r="G10" i="1"/>
  <c r="J10" i="1"/>
  <c r="H10" i="1"/>
  <c r="I10" i="1" l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<sst xmlns="http://schemas.openxmlformats.org/spreadsheetml/2006/main" count="65" uniqueCount="55">
  <si>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</si>
  <si>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</si>
  <si>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</si>
  <si>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</si>
  <si>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</si>
  <si>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</si>
  <si>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</si>
  <si>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</si>
  <si>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</si>
  <si>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</si>
  <si>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</si>
  <si>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</si>
  <si>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</si>
  <si>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</si>
  <si>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</si>
  <si>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</si>
  <si>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</si>
  <si>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</si>
  <si>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</si>
  <si>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</si>
  <si>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</si>
  <si>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</si>
  <si>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</si>
  <si>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</si>
  <si>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</si>
  <si>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</si>
  <si>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</si>
  <si>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</si>
  <si>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</si>
  <si>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</si>
  <si>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</si>
  <si>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</si>
  <si>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</si>
  <si>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Зав.производством _________________________________</t>
  </si>
  <si>
    <t>Бухгалтер калькулятор _______________________________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</si>
  <si>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</si>
  <si>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</si>
  <si>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</si>
  <si>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</si>
  <si>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150/50</t>
  </si>
  <si>
    <t>Кофейный напиток</t>
  </si>
  <si>
    <t>Яйцо вареное</t>
  </si>
  <si>
    <t>Вафли Яшкино</t>
  </si>
  <si>
    <t>Икра свекольная</t>
  </si>
  <si>
    <t>Рассольник ленинградский со сметаной</t>
  </si>
  <si>
    <t>Котлета мясная</t>
  </si>
  <si>
    <t>Макароны отварные с овощами</t>
  </si>
  <si>
    <t>70</t>
  </si>
  <si>
    <t>35</t>
  </si>
  <si>
    <t>22</t>
  </si>
  <si>
    <t>21</t>
  </si>
  <si>
    <t>90/60</t>
  </si>
  <si>
    <t>МБОУ БСШ №1 им. Е.К. Зырянова</t>
  </si>
  <si>
    <t>1</t>
  </si>
  <si>
    <t>"_03__"_09____2021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</si>
</sst>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6"/>
  <sheetViews>
    <sheetView tabSelected="1" workbookViewId="0">
      <selection activeCell="M5" sqref="M5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0" bestFit="1" customWidth="1"/>
    <col min="6" max="6" width="7.5703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4" t="s">
        <v>52</v>
      </c>
      <c r="C1" s="65"/>
      <c r="D1" s="66"/>
      <c r="E1" s="30" t="s">
        <v>32</v>
      </c>
      <c r="F1" s="29" t="s">
        <v>53</v>
      </c>
      <c r="H1" s="1" t="s">
        <v>1</v>
      </c>
      <c r="I1" s="28" t="s">
        <v>54</v>
      </c>
    </row>
    <row r="2" spans="1:10" ht="15.75" thickBot="1" x14ac:dyDescent="0.3">
      <c r="B2" s="2" t="s">
        <v>30</v>
      </c>
    </row>
    <row r="3" spans="1:10" s="36" customFormat="1" ht="30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x14ac:dyDescent="0.25">
      <c r="A4" s="3" t="s">
        <v>10</v>
      </c>
      <c r="B4" s="54" t="s">
        <v>11</v>
      </c>
      <c r="C4" s="55">
        <v>39</v>
      </c>
      <c r="D4" s="56" t="s">
        <v>35</v>
      </c>
      <c r="E4" s="46" t="s">
        <v>39</v>
      </c>
      <c r="F4" s="39">
        <f>14.78*150/180+11.59*50/40</f>
        <v>26.804166666666667</v>
      </c>
      <c r="G4" s="7">
        <v>283</v>
      </c>
      <c r="H4" s="7">
        <v>13.43</v>
      </c>
      <c r="I4" s="7">
        <v>17.52</v>
      </c>
      <c r="J4" s="8">
        <v>16.059999999999999</v>
      </c>
    </row>
    <row r="5" spans="1:10" x14ac:dyDescent="0.25">
      <c r="A5" s="9"/>
      <c r="B5" s="57" t="s">
        <v>12</v>
      </c>
      <c r="C5" s="58">
        <v>57</v>
      </c>
      <c r="D5" s="59" t="s">
        <v>36</v>
      </c>
      <c r="E5" s="40">
        <v>200</v>
      </c>
      <c r="F5" s="41">
        <v>1.01</v>
      </c>
      <c r="G5" s="13">
        <v>41</v>
      </c>
      <c r="H5" s="13">
        <v>0</v>
      </c>
      <c r="I5" s="13">
        <v>0</v>
      </c>
      <c r="J5" s="14">
        <v>10.01</v>
      </c>
    </row>
    <row r="6" spans="1:10" x14ac:dyDescent="0.25">
      <c r="A6" s="9"/>
      <c r="B6" s="57" t="s">
        <v>19</v>
      </c>
      <c r="C6" s="58" t="s">
        <v>23</v>
      </c>
      <c r="D6" s="59" t="s">
        <v>24</v>
      </c>
      <c r="E6" s="40">
        <v>36</v>
      </c>
      <c r="F6" s="41">
        <v>1.59</v>
      </c>
      <c r="G6" s="13">
        <f>40*36/20</f>
        <v>72</v>
      </c>
      <c r="H6" s="13">
        <f>0.98*36/20</f>
        <v>1.764</v>
      </c>
      <c r="I6" s="13">
        <f>0.2*36/20</f>
        <v>0.36</v>
      </c>
      <c r="J6" s="14">
        <f>8.95*36/20</f>
        <v>16.11</v>
      </c>
    </row>
    <row r="7" spans="1:10" x14ac:dyDescent="0.25">
      <c r="A7" s="9"/>
      <c r="B7" s="60"/>
      <c r="C7" s="58" t="s">
        <v>23</v>
      </c>
      <c r="D7" s="59" t="s">
        <v>28</v>
      </c>
      <c r="E7" s="40">
        <v>36</v>
      </c>
      <c r="F7" s="41">
        <f>58.5*0.036</f>
        <v>2.1059999999999999</v>
      </c>
      <c r="G7" s="13">
        <f>41.6*36/20</f>
        <v>74.88000000000001</v>
      </c>
      <c r="H7" s="13">
        <f>1.6*36/20</f>
        <v>2.88</v>
      </c>
      <c r="I7" s="13">
        <f>0.03*36/20</f>
        <v>5.4000000000000006E-2</v>
      </c>
      <c r="J7" s="14">
        <f>8.02*36/20</f>
        <v>14.435999999999998</v>
      </c>
    </row>
    <row r="8" spans="1:10" x14ac:dyDescent="0.25">
      <c r="A8" s="9"/>
      <c r="B8" s="61" t="s">
        <v>25</v>
      </c>
      <c r="C8" s="62" t="s">
        <v>23</v>
      </c>
      <c r="D8" s="63" t="s">
        <v>37</v>
      </c>
      <c r="E8" s="42">
        <v>57</v>
      </c>
      <c r="F8" s="43">
        <f>114.6*0.057</f>
        <v>6.5321999999999996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10"/>
      <c r="B9" s="60"/>
      <c r="C9" s="58">
        <v>3</v>
      </c>
      <c r="D9" s="59" t="s">
        <v>38</v>
      </c>
      <c r="E9" s="40">
        <v>15</v>
      </c>
      <c r="F9" s="41">
        <f>7.04*1.5</f>
        <v>10.56</v>
      </c>
      <c r="G9" s="13">
        <f>64.7*1.5</f>
        <v>97.050000000000011</v>
      </c>
      <c r="H9" s="13">
        <f>0.08*1.5</f>
        <v>0.12</v>
      </c>
      <c r="I9" s="13">
        <f>7.15*1.5</f>
        <v>10.725000000000001</v>
      </c>
      <c r="J9" s="13">
        <f>0.12*1.5</f>
        <v>0.18</v>
      </c>
    </row>
    <row r="10" spans="1:10" ht="15.75" thickBot="1" x14ac:dyDescent="0.3">
      <c r="A10" s="9"/>
      <c r="B10" s="22"/>
      <c r="C10" s="23"/>
      <c r="D10" s="24"/>
      <c r="E10" s="44"/>
      <c r="F10" s="45">
        <f>SUM(F4:F9)</f>
        <v>48.602366666666668</v>
      </c>
      <c r="G10" s="25">
        <f>SUM(G4:G8)</f>
        <v>760.36</v>
      </c>
      <c r="H10" s="25">
        <f>SUM(H4:H8)</f>
        <v>25.133999999999997</v>
      </c>
      <c r="I10" s="25">
        <f>SUM(I4:I8)</f>
        <v>37.694000000000003</v>
      </c>
      <c r="J10" s="25">
        <f>SUM(J4:J8)</f>
        <v>63.676000000000002</v>
      </c>
    </row>
    <row r="11" spans="1:10" x14ac:dyDescent="0.25">
      <c r="A11" s="3" t="s">
        <v>26</v>
      </c>
      <c r="B11" s="4"/>
      <c r="C11" s="5">
        <v>2</v>
      </c>
      <c r="D11" s="6" t="s">
        <v>40</v>
      </c>
      <c r="E11" s="38">
        <v>200</v>
      </c>
      <c r="F11" s="39">
        <v>10.130000000000001</v>
      </c>
      <c r="G11" s="7">
        <v>100</v>
      </c>
      <c r="H11" s="7">
        <v>3.9</v>
      </c>
      <c r="I11" s="7">
        <v>3</v>
      </c>
      <c r="J11" s="8">
        <v>15.28</v>
      </c>
    </row>
    <row r="12" spans="1:10" x14ac:dyDescent="0.25">
      <c r="A12" s="21"/>
      <c r="B12" s="15"/>
      <c r="C12" s="11">
        <v>3</v>
      </c>
      <c r="D12" s="12" t="s">
        <v>38</v>
      </c>
      <c r="E12" s="40">
        <v>15</v>
      </c>
      <c r="F12" s="41">
        <f>7.04*1.5</f>
        <v>10.56</v>
      </c>
      <c r="G12" s="13">
        <f>64.7*1.5</f>
        <v>97.050000000000011</v>
      </c>
      <c r="H12" s="13">
        <f>0.08*1.5</f>
        <v>0.12</v>
      </c>
      <c r="I12" s="13">
        <f>7.15*1.5</f>
        <v>10.725000000000001</v>
      </c>
      <c r="J12" s="13">
        <f>0.12*1.5</f>
        <v>0.18</v>
      </c>
    </row>
    <row r="13" spans="1:10" x14ac:dyDescent="0.25">
      <c r="A13" s="21"/>
      <c r="B13" s="16"/>
      <c r="C13" s="17">
        <v>38</v>
      </c>
      <c r="D13" s="18" t="s">
        <v>41</v>
      </c>
      <c r="E13" s="42">
        <v>50</v>
      </c>
      <c r="F13" s="43">
        <v>5.4</v>
      </c>
      <c r="G13" s="19">
        <v>63</v>
      </c>
      <c r="H13" s="19">
        <v>5.0999999999999996</v>
      </c>
      <c r="I13" s="19">
        <v>4.5999999999999996</v>
      </c>
      <c r="J13" s="13">
        <v>0.3</v>
      </c>
    </row>
    <row r="14" spans="1:10" x14ac:dyDescent="0.25">
      <c r="A14" s="21"/>
      <c r="B14" s="16"/>
      <c r="C14" s="17" t="s">
        <v>23</v>
      </c>
      <c r="D14" s="18" t="s">
        <v>42</v>
      </c>
      <c r="E14" s="42">
        <v>40</v>
      </c>
      <c r="F14" s="43">
        <v>9.18</v>
      </c>
      <c r="G14" s="19">
        <v>95.34</v>
      </c>
      <c r="H14" s="19">
        <v>1.61</v>
      </c>
      <c r="I14" s="19">
        <v>2.1</v>
      </c>
      <c r="J14" s="13">
        <v>17.510000000000002</v>
      </c>
    </row>
    <row r="15" spans="1:10" x14ac:dyDescent="0.25">
      <c r="A15" s="21"/>
      <c r="B15" s="16"/>
      <c r="C15" s="17" t="s">
        <v>23</v>
      </c>
      <c r="D15" s="18" t="s">
        <v>28</v>
      </c>
      <c r="E15" s="42">
        <v>20</v>
      </c>
      <c r="F15" s="43">
        <f>58.5*0.02</f>
        <v>1.17</v>
      </c>
      <c r="G15" s="19">
        <v>41.6</v>
      </c>
      <c r="H15" s="19">
        <v>1.6</v>
      </c>
      <c r="I15" s="19">
        <v>0.03</v>
      </c>
      <c r="J15" s="13">
        <v>8.02</v>
      </c>
    </row>
    <row r="16" spans="1:10" ht="15.75" thickBot="1" x14ac:dyDescent="0.3">
      <c r="A16" s="31"/>
      <c r="B16" s="16"/>
      <c r="C16" s="17"/>
      <c r="D16" s="18"/>
      <c r="E16" s="42"/>
      <c r="F16" s="43">
        <f>SUM(F11:F15)</f>
        <v>36.440000000000005</v>
      </c>
      <c r="G16" s="19">
        <f>SUM(G11:G12)</f>
        <v>197.05</v>
      </c>
      <c r="H16" s="19">
        <f t="shared" ref="H16:J16" si="0">SUM(H11:H12)</f>
        <v>4.0199999999999996</v>
      </c>
      <c r="I16" s="19">
        <f t="shared" si="0"/>
        <v>13.725000000000001</v>
      </c>
      <c r="J16" s="19">
        <f t="shared" si="0"/>
        <v>15.459999999999999</v>
      </c>
    </row>
    <row r="17" spans="1:10" x14ac:dyDescent="0.25">
      <c r="A17" s="3" t="s">
        <v>13</v>
      </c>
      <c r="B17" s="4" t="s">
        <v>14</v>
      </c>
      <c r="C17" s="5">
        <v>59</v>
      </c>
      <c r="D17" s="6" t="s">
        <v>43</v>
      </c>
      <c r="E17" s="46" t="s">
        <v>48</v>
      </c>
      <c r="F17" s="39">
        <f>5.96*35/60</f>
        <v>3.4766666666666666</v>
      </c>
      <c r="G17" s="7">
        <f>79.2*35/60</f>
        <v>46.2</v>
      </c>
      <c r="H17" s="7">
        <f>1.38*35/60</f>
        <v>0.80499999999999994</v>
      </c>
      <c r="I17" s="7">
        <f>4.08*35/60</f>
        <v>2.3800000000000003</v>
      </c>
      <c r="J17" s="8">
        <f>9.24*35/60</f>
        <v>5.3900000000000006</v>
      </c>
    </row>
    <row r="18" spans="1:10" ht="32.450000000000003" customHeight="1" x14ac:dyDescent="0.25">
      <c r="A18" s="9"/>
      <c r="B18" s="10" t="s">
        <v>15</v>
      </c>
      <c r="C18" s="11">
        <v>28</v>
      </c>
      <c r="D18" s="12" t="s">
        <v>44</v>
      </c>
      <c r="E18" s="47" t="s">
        <v>31</v>
      </c>
      <c r="F18" s="41">
        <f>13.35+1.55</f>
        <v>14.9</v>
      </c>
      <c r="G18" s="13">
        <v>148.25</v>
      </c>
      <c r="H18" s="13">
        <v>2.2200000000000002</v>
      </c>
      <c r="I18" s="13">
        <v>6.35</v>
      </c>
      <c r="J18" s="14">
        <v>20.66</v>
      </c>
    </row>
    <row r="19" spans="1:10" x14ac:dyDescent="0.25">
      <c r="A19" s="9"/>
      <c r="B19" s="10" t="s">
        <v>16</v>
      </c>
      <c r="C19" s="11">
        <v>58</v>
      </c>
      <c r="D19" s="12" t="s">
        <v>45</v>
      </c>
      <c r="E19" s="47" t="s">
        <v>47</v>
      </c>
      <c r="F19" s="41">
        <f>38.56*70/90</f>
        <v>29.991111111111113</v>
      </c>
      <c r="G19" s="13">
        <v>257.39999999999998</v>
      </c>
      <c r="H19" s="13">
        <v>16.02</v>
      </c>
      <c r="I19" s="13">
        <v>15.75</v>
      </c>
      <c r="J19" s="14">
        <v>12.87</v>
      </c>
    </row>
    <row r="20" spans="1:10" ht="30" x14ac:dyDescent="0.25">
      <c r="A20" s="9"/>
      <c r="B20" s="10" t="s">
        <v>17</v>
      </c>
      <c r="C20" s="11">
        <v>16</v>
      </c>
      <c r="D20" s="12" t="s">
        <v>46</v>
      </c>
      <c r="E20" s="47" t="s">
        <v>51</v>
      </c>
      <c r="F20" s="41">
        <f>4.11*90/75+9.94*60/75</f>
        <v>12.884</v>
      </c>
      <c r="G20" s="13">
        <v>150</v>
      </c>
      <c r="H20" s="13">
        <v>3.24</v>
      </c>
      <c r="I20" s="13">
        <v>7.58</v>
      </c>
      <c r="J20" s="14">
        <v>18.87</v>
      </c>
    </row>
    <row r="21" spans="1:10" x14ac:dyDescent="0.25">
      <c r="A21" s="9"/>
      <c r="B21" s="10" t="s">
        <v>27</v>
      </c>
      <c r="C21" s="11">
        <v>25</v>
      </c>
      <c r="D21" s="12" t="s">
        <v>29</v>
      </c>
      <c r="E21" s="47">
        <v>200</v>
      </c>
      <c r="F21" s="41">
        <v>9.4600000000000009</v>
      </c>
      <c r="G21" s="13">
        <v>136</v>
      </c>
      <c r="H21" s="13">
        <v>0.6</v>
      </c>
      <c r="I21" s="13">
        <v>0</v>
      </c>
      <c r="J21" s="14">
        <v>33</v>
      </c>
    </row>
    <row r="22" spans="1:10" x14ac:dyDescent="0.25">
      <c r="A22" s="9"/>
      <c r="B22" s="10" t="s">
        <v>20</v>
      </c>
      <c r="C22" s="11" t="s">
        <v>23</v>
      </c>
      <c r="D22" s="12" t="s">
        <v>28</v>
      </c>
      <c r="E22" s="47" t="s">
        <v>49</v>
      </c>
      <c r="F22" s="41">
        <v>1.24</v>
      </c>
      <c r="G22" s="13">
        <f>62.4*22/30</f>
        <v>45.76</v>
      </c>
      <c r="H22" s="13">
        <f>2.4*22/30</f>
        <v>1.76</v>
      </c>
      <c r="I22" s="13">
        <f>0.45*22/30</f>
        <v>0.33</v>
      </c>
      <c r="J22" s="14">
        <f>11.37*22/30</f>
        <v>8.3379999999999992</v>
      </c>
    </row>
    <row r="23" spans="1:10" x14ac:dyDescent="0.25">
      <c r="A23" s="9"/>
      <c r="B23" s="26" t="s">
        <v>18</v>
      </c>
      <c r="C23" s="17" t="s">
        <v>23</v>
      </c>
      <c r="D23" s="18" t="s">
        <v>24</v>
      </c>
      <c r="E23" s="48" t="s">
        <v>50</v>
      </c>
      <c r="F23" s="43">
        <f>45.14*0.021</f>
        <v>0.94794000000000012</v>
      </c>
      <c r="G23" s="19">
        <f>60*21/30</f>
        <v>42</v>
      </c>
      <c r="H23" s="19">
        <f>1.47*21/30</f>
        <v>1.0290000000000001</v>
      </c>
      <c r="I23" s="19">
        <f>0.3*21/30</f>
        <v>0.21</v>
      </c>
      <c r="J23" s="20">
        <f>13.44*21/30</f>
        <v>9.4079999999999995</v>
      </c>
    </row>
    <row r="24" spans="1:10" x14ac:dyDescent="0.25">
      <c r="A24" s="10"/>
      <c r="B24" s="15"/>
      <c r="C24" s="10"/>
      <c r="D24" s="10"/>
      <c r="E24" s="49"/>
      <c r="F24" s="50">
        <f>SUM(F17:F23)</f>
        <v>72.899717777777767</v>
      </c>
      <c r="G24" s="27">
        <f>SUM(G17:G23)</f>
        <v>825.6099999999999</v>
      </c>
      <c r="H24" s="27">
        <f>SUM(H17:H23)</f>
        <v>25.674000000000007</v>
      </c>
      <c r="I24" s="27">
        <f>SUM(I17:I23)</f>
        <v>32.6</v>
      </c>
      <c r="J24" s="27">
        <f>SUM(J17:J23)</f>
        <v>108.536</v>
      </c>
    </row>
    <row r="25" spans="1:10" s="52" customFormat="1" x14ac:dyDescent="0.25">
      <c r="A25" s="51" t="s">
        <v>33</v>
      </c>
      <c r="B25" s="1"/>
      <c r="C25" s="1"/>
      <c r="D25" s="1"/>
      <c r="E25" s="53"/>
    </row>
    <row r="26" spans="1:10" x14ac:dyDescent="0.25">
      <c r="A26" s="51" t="s">
        <v>34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2021-09-02T08:11:31Z</cp:lastPrinted>
  <dcterms:created xsi:type="dcterms:W3CDTF">2015-06-05T18:19:34Z</dcterms:created>
  <dcterms:modified xsi:type="dcterms:W3CDTF">2021-09-02T09:22:17Z</dcterms:modified>
</cp:coreProperties>
</file>