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9" i="1"/>
  <c r="I19" i="1"/>
  <c r="H19" i="1"/>
  <c r="G19" i="1"/>
  <c r="F19" i="1"/>
  <c r="F17" i="1"/>
  <c r="F16" i="1"/>
  <c r="J15" i="1"/>
  <c r="J21" i="1" s="1"/>
  <c r="I15" i="1"/>
  <c r="I21" i="1" s="1"/>
  <c r="H15" i="1"/>
  <c r="H21" i="1" s="1"/>
  <c r="G15" i="1"/>
  <c r="G21" i="1" s="1"/>
  <c r="F15" i="1"/>
  <c r="F7" i="1"/>
  <c r="F9" i="1"/>
  <c r="F8" i="1"/>
  <c r="F10" i="1"/>
  <c r="F11" i="1" l="1"/>
  <c r="F14" i="1" l="1"/>
  <c r="J10" i="1" l="1"/>
  <c r="I10" i="1"/>
  <c r="H10" i="1"/>
  <c r="G10" i="1"/>
  <c r="G14" i="1" l="1"/>
  <c r="J7" i="1"/>
  <c r="J6" i="1"/>
  <c r="I7" i="1"/>
  <c r="I6" i="1"/>
  <c r="H7" i="1"/>
  <c r="H6" i="1"/>
  <c r="G7" i="1"/>
  <c r="G6" i="1"/>
  <c r="J11" i="1" l="1"/>
  <c r="H11" i="1"/>
  <c r="G11" i="1"/>
  <c r="I11" i="1"/>
  <c r="J14" i="1"/>
  <c r="I14" i="1"/>
  <c r="H14" i="1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<sst xmlns="http://schemas.openxmlformats.org/spreadsheetml/2006/main" count="59" uniqueCount="54">
  <si>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</si>
  <si>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</si>
  <si>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</si>
  <si>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</si>
  <si>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</si>
  <si>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</si>
  <si>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</si>
  <si>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</si>
  <si>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</si>
  <si>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</si>
  <si>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</si>
  <si>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</si>
  <si>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</si>
  <si>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</si>
  <si>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</si>
  <si>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</si>
  <si>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</si>
  <si>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</si>
  <si>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</si>
  <si>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</si>
  <si>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</si>
  <si>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</si>
  <si>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</si>
  <si>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</si>
  <si>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</si>
  <si>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</si>
  <si>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</si>
  <si>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</si>
  <si>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</si>
  <si>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</si>
  <si>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</si>
  <si>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</si>
  <si>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</si>
  <si>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</si>
  <si>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</si>
  <si>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</si>
  <si>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</si>
  <si>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</si>
  <si>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</si>
  <si>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</si>
  <si>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</si>
  <si>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>Какао с молоком</t>
  </si>
  <si>
    <t>140/20</t>
  </si>
  <si>
    <t>100/50</t>
  </si>
  <si>
    <t>34</t>
  </si>
  <si>
    <t>Зефир глазированный</t>
  </si>
  <si>
    <t>МБОУ БСШ №1 имени Е.К. Зырянова</t>
  </si>
  <si>
    <t>1</t>
  </si>
  <si>
    <t>День 11</t>
  </si>
  <si>
    <r>
      <t>"11"__</t>
    </r>
    <r>
      <rPr>
        <u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scheme val="minor"/>
      </rPr>
      <t>_2022</t>
    </r>
  </si>
  <si>
    <t>65</t>
  </si>
  <si>
    <t>Суп картофельный с мясными фрикадельками</t>
  </si>
  <si>
    <t>220/30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</si>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</sst>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8" xfId="0" applyBorder="1"/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zoomScale="90" zoomScaleNormal="9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6" customWidth="1"/>
    <col min="6" max="6" width="7.5703125" style="16" bestFit="1" customWidth="1"/>
    <col min="7" max="7" width="7.7109375" style="1" customWidth="1"/>
    <col min="8" max="8" width="8.28515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7" t="s">
        <v>46</v>
      </c>
      <c r="C1" s="88"/>
      <c r="D1" s="89"/>
      <c r="E1" s="16" t="s">
        <v>28</v>
      </c>
      <c r="F1" s="15" t="s">
        <v>47</v>
      </c>
      <c r="H1" s="1" t="s">
        <v>48</v>
      </c>
      <c r="I1" s="14" t="s">
        <v>49</v>
      </c>
    </row>
    <row r="2" spans="1:10" ht="15.75" thickBot="1" x14ac:dyDescent="0.3">
      <c r="B2" s="2" t="s">
        <v>27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1" t="s">
        <v>20</v>
      </c>
      <c r="F3" s="31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30.75" thickBot="1" x14ac:dyDescent="0.3">
      <c r="A4" s="3" t="s">
        <v>9</v>
      </c>
      <c r="B4" s="25" t="s">
        <v>10</v>
      </c>
      <c r="C4" s="36">
        <v>9</v>
      </c>
      <c r="D4" s="37" t="s">
        <v>32</v>
      </c>
      <c r="E4" s="32" t="s">
        <v>33</v>
      </c>
      <c r="F4" s="59">
        <v>14.62</v>
      </c>
      <c r="G4" s="5">
        <v>216.92</v>
      </c>
      <c r="H4" s="5">
        <v>6.35</v>
      </c>
      <c r="I4" s="5">
        <v>7.11</v>
      </c>
      <c r="J4" s="6">
        <v>32.29</v>
      </c>
    </row>
    <row r="5" spans="1:10" ht="15.75" x14ac:dyDescent="0.25">
      <c r="A5" s="7"/>
      <c r="B5" s="26" t="s">
        <v>11</v>
      </c>
      <c r="C5" s="38">
        <v>36</v>
      </c>
      <c r="D5" s="39" t="s">
        <v>41</v>
      </c>
      <c r="E5" s="34">
        <v>200</v>
      </c>
      <c r="F5" s="59">
        <v>13.68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27" t="s">
        <v>17</v>
      </c>
      <c r="C6" s="38" t="s">
        <v>21</v>
      </c>
      <c r="D6" s="39" t="s">
        <v>22</v>
      </c>
      <c r="E6" s="33">
        <v>20</v>
      </c>
      <c r="F6" s="56">
        <v>0.9</v>
      </c>
      <c r="G6" s="9">
        <f>40*20/20</f>
        <v>40</v>
      </c>
      <c r="H6" s="9">
        <f>0.98*20/20</f>
        <v>0.98000000000000009</v>
      </c>
      <c r="I6" s="9">
        <f>0.2*20/20</f>
        <v>0.2</v>
      </c>
      <c r="J6" s="10">
        <f>8.95*20/20</f>
        <v>8.9499999999999993</v>
      </c>
    </row>
    <row r="7" spans="1:10" ht="15.75" x14ac:dyDescent="0.25">
      <c r="A7" s="7"/>
      <c r="B7" s="44"/>
      <c r="C7" s="38" t="s">
        <v>21</v>
      </c>
      <c r="D7" s="39" t="s">
        <v>34</v>
      </c>
      <c r="E7" s="33">
        <v>21</v>
      </c>
      <c r="F7" s="56">
        <f>88*0.021</f>
        <v>1.8480000000000001</v>
      </c>
      <c r="G7" s="9">
        <f>41.6*20/20</f>
        <v>41.6</v>
      </c>
      <c r="H7" s="9">
        <f>1.6*20/20</f>
        <v>1.6</v>
      </c>
      <c r="I7" s="9">
        <f>0.03*20/20</f>
        <v>0.03</v>
      </c>
      <c r="J7" s="10">
        <f>8.02*20/20</f>
        <v>8.02</v>
      </c>
    </row>
    <row r="8" spans="1:10" ht="30" x14ac:dyDescent="0.25">
      <c r="A8" s="7"/>
      <c r="B8" s="63" t="s">
        <v>23</v>
      </c>
      <c r="C8" s="38">
        <v>3</v>
      </c>
      <c r="D8" s="39" t="s">
        <v>35</v>
      </c>
      <c r="E8" s="33">
        <v>10</v>
      </c>
      <c r="F8" s="56">
        <f>9.41*10/10</f>
        <v>9.41</v>
      </c>
      <c r="G8" s="9">
        <v>64.7</v>
      </c>
      <c r="H8" s="9">
        <v>0.08</v>
      </c>
      <c r="I8" s="9">
        <v>7.15</v>
      </c>
      <c r="J8" s="10">
        <v>0.12</v>
      </c>
    </row>
    <row r="9" spans="1:10" ht="15.75" x14ac:dyDescent="0.25">
      <c r="A9" s="7"/>
      <c r="B9" s="55"/>
      <c r="C9" s="62">
        <v>6</v>
      </c>
      <c r="D9" s="39" t="s">
        <v>36</v>
      </c>
      <c r="E9" s="33">
        <v>10</v>
      </c>
      <c r="F9" s="56">
        <f>9.72*10/12</f>
        <v>8.1</v>
      </c>
      <c r="G9" s="12">
        <v>36</v>
      </c>
      <c r="H9" s="12">
        <v>1.36</v>
      </c>
      <c r="I9" s="12">
        <v>2.76</v>
      </c>
      <c r="J9" s="28">
        <v>0.31</v>
      </c>
    </row>
    <row r="10" spans="1:10" ht="15.75" x14ac:dyDescent="0.25">
      <c r="A10" s="7"/>
      <c r="B10" s="55"/>
      <c r="C10" s="62" t="s">
        <v>21</v>
      </c>
      <c r="D10" s="39" t="s">
        <v>45</v>
      </c>
      <c r="E10" s="33">
        <v>35</v>
      </c>
      <c r="F10" s="56">
        <f>343.2*0.035</f>
        <v>12.012</v>
      </c>
      <c r="G10" s="9">
        <f>127.12</f>
        <v>127.12</v>
      </c>
      <c r="H10" s="9">
        <f>2.14</f>
        <v>2.14</v>
      </c>
      <c r="I10" s="9">
        <f>2.8</f>
        <v>2.8</v>
      </c>
      <c r="J10" s="10">
        <f>23.34</f>
        <v>23.34</v>
      </c>
    </row>
    <row r="11" spans="1:10" ht="16.5" thickBot="1" x14ac:dyDescent="0.3">
      <c r="A11" s="49"/>
      <c r="B11" s="50"/>
      <c r="C11" s="51"/>
      <c r="D11" s="52"/>
      <c r="E11" s="53"/>
      <c r="F11" s="60">
        <f>SUM(F4:F10)</f>
        <v>60.57</v>
      </c>
      <c r="G11" s="54">
        <f>SUM(G4:G10)</f>
        <v>643.34</v>
      </c>
      <c r="H11" s="54">
        <f t="shared" ref="H11:J11" si="0">SUM(H4:H10)</f>
        <v>16.96</v>
      </c>
      <c r="I11" s="54">
        <f t="shared" si="0"/>
        <v>23.650000000000002</v>
      </c>
      <c r="J11" s="54">
        <f t="shared" si="0"/>
        <v>89.18</v>
      </c>
    </row>
    <row r="12" spans="1:10" ht="15.75" x14ac:dyDescent="0.25">
      <c r="A12" s="3" t="s">
        <v>24</v>
      </c>
      <c r="B12" s="4"/>
      <c r="C12" s="40">
        <v>30</v>
      </c>
      <c r="D12" s="41" t="s">
        <v>37</v>
      </c>
      <c r="E12" s="34">
        <v>200</v>
      </c>
      <c r="F12" s="59">
        <v>3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45" x14ac:dyDescent="0.25">
      <c r="A13" s="7"/>
      <c r="B13" s="11"/>
      <c r="C13" s="42">
        <v>31</v>
      </c>
      <c r="D13" s="43" t="s">
        <v>40</v>
      </c>
      <c r="E13" s="35" t="s">
        <v>42</v>
      </c>
      <c r="F13" s="56">
        <v>42.43</v>
      </c>
      <c r="G13" s="9">
        <v>400.13</v>
      </c>
      <c r="H13" s="9">
        <v>22.24</v>
      </c>
      <c r="I13" s="9">
        <v>17.73</v>
      </c>
      <c r="J13" s="10">
        <v>137.9</v>
      </c>
    </row>
    <row r="14" spans="1:10" ht="16.5" thickBot="1" x14ac:dyDescent="0.3">
      <c r="A14" s="45"/>
      <c r="B14" s="30"/>
      <c r="C14" s="46"/>
      <c r="D14" s="47"/>
      <c r="E14" s="48"/>
      <c r="F14" s="61">
        <f>SUM(F12:F13)</f>
        <v>45.43</v>
      </c>
      <c r="G14" s="57">
        <f>SUM(G12:G13)</f>
        <v>443.13</v>
      </c>
      <c r="H14" s="57">
        <f t="shared" ref="H14:J14" si="1">SUM(H12:H13)</f>
        <v>22.299999999999997</v>
      </c>
      <c r="I14" s="57">
        <f t="shared" si="1"/>
        <v>17.740000000000002</v>
      </c>
      <c r="J14" s="58">
        <f t="shared" si="1"/>
        <v>148.12</v>
      </c>
    </row>
    <row r="15" spans="1:10" ht="15.75" x14ac:dyDescent="0.25">
      <c r="A15" s="3" t="s">
        <v>12</v>
      </c>
      <c r="B15" s="4" t="s">
        <v>13</v>
      </c>
      <c r="C15" s="64">
        <v>4</v>
      </c>
      <c r="D15" s="65" t="s">
        <v>31</v>
      </c>
      <c r="E15" s="66" t="s">
        <v>50</v>
      </c>
      <c r="F15" s="67">
        <f>28.02*65/60</f>
        <v>30.355</v>
      </c>
      <c r="G15" s="68">
        <f>8.4/60*65</f>
        <v>9.1000000000000014</v>
      </c>
      <c r="H15" s="68">
        <f>0.48/60*65</f>
        <v>0.52</v>
      </c>
      <c r="I15" s="68">
        <f>0.06/60*65</f>
        <v>6.5000000000000002E-2</v>
      </c>
      <c r="J15" s="69">
        <f>1.5/60*65</f>
        <v>1.625</v>
      </c>
    </row>
    <row r="16" spans="1:10" ht="45" x14ac:dyDescent="0.25">
      <c r="A16" s="7"/>
      <c r="B16" s="8" t="s">
        <v>14</v>
      </c>
      <c r="C16" s="70">
        <v>49</v>
      </c>
      <c r="D16" s="71" t="s">
        <v>51</v>
      </c>
      <c r="E16" s="72" t="s">
        <v>52</v>
      </c>
      <c r="F16" s="73">
        <f>5.65*220/220+15.93*30/30</f>
        <v>21.58</v>
      </c>
      <c r="G16" s="74">
        <v>167.54</v>
      </c>
      <c r="H16" s="74">
        <v>8.33</v>
      </c>
      <c r="I16" s="74">
        <v>5.79</v>
      </c>
      <c r="J16" s="75">
        <v>20.440000000000001</v>
      </c>
    </row>
    <row r="17" spans="1:10" ht="30" x14ac:dyDescent="0.25">
      <c r="A17" s="7"/>
      <c r="B17" s="8" t="s">
        <v>15</v>
      </c>
      <c r="C17" s="70">
        <v>48</v>
      </c>
      <c r="D17" s="71" t="s">
        <v>38</v>
      </c>
      <c r="E17" s="72" t="s">
        <v>43</v>
      </c>
      <c r="F17" s="73">
        <f>13.92*50/37+6.33*100/113</f>
        <v>24.412580722315234</v>
      </c>
      <c r="G17" s="74">
        <v>218.25</v>
      </c>
      <c r="H17" s="74">
        <v>12.02</v>
      </c>
      <c r="I17" s="74">
        <v>12.79</v>
      </c>
      <c r="J17" s="75">
        <v>11.26</v>
      </c>
    </row>
    <row r="18" spans="1:10" ht="15.75" x14ac:dyDescent="0.25">
      <c r="A18" s="7"/>
      <c r="B18" s="8" t="s">
        <v>25</v>
      </c>
      <c r="C18" s="70">
        <v>25</v>
      </c>
      <c r="D18" s="71" t="s">
        <v>39</v>
      </c>
      <c r="E18" s="72">
        <v>200</v>
      </c>
      <c r="F18" s="73">
        <v>11.82</v>
      </c>
      <c r="G18" s="74">
        <v>136</v>
      </c>
      <c r="H18" s="74">
        <v>0.6</v>
      </c>
      <c r="I18" s="74">
        <v>0</v>
      </c>
      <c r="J18" s="75">
        <v>33</v>
      </c>
    </row>
    <row r="19" spans="1:10" ht="15.75" x14ac:dyDescent="0.25">
      <c r="A19" s="7"/>
      <c r="B19" s="8" t="s">
        <v>18</v>
      </c>
      <c r="C19" s="70" t="s">
        <v>21</v>
      </c>
      <c r="D19" s="71" t="s">
        <v>26</v>
      </c>
      <c r="E19" s="72" t="s">
        <v>53</v>
      </c>
      <c r="F19" s="73">
        <f>68*0.035</f>
        <v>2.3800000000000003</v>
      </c>
      <c r="G19" s="74">
        <f>62.4/30*35</f>
        <v>72.8</v>
      </c>
      <c r="H19" s="74">
        <f>2.4/30*35</f>
        <v>2.8000000000000003</v>
      </c>
      <c r="I19" s="74">
        <f>0.45/30*35</f>
        <v>0.52500000000000002</v>
      </c>
      <c r="J19" s="75">
        <f>11.37/30*35</f>
        <v>13.264999999999999</v>
      </c>
    </row>
    <row r="20" spans="1:10" ht="15.75" x14ac:dyDescent="0.25">
      <c r="A20" s="7"/>
      <c r="B20" s="13" t="s">
        <v>16</v>
      </c>
      <c r="C20" s="76" t="s">
        <v>21</v>
      </c>
      <c r="D20" s="77" t="s">
        <v>22</v>
      </c>
      <c r="E20" s="78" t="s">
        <v>44</v>
      </c>
      <c r="F20" s="79">
        <f>46.14*0.03</f>
        <v>1.3841999999999999</v>
      </c>
      <c r="G20" s="80">
        <f>60/30*34</f>
        <v>68</v>
      </c>
      <c r="H20" s="80">
        <f>1.47/30*34</f>
        <v>1.6660000000000001</v>
      </c>
      <c r="I20" s="80">
        <f>0.3/30*34</f>
        <v>0.34</v>
      </c>
      <c r="J20" s="81">
        <f>13.44/30*34</f>
        <v>15.232000000000001</v>
      </c>
    </row>
    <row r="21" spans="1:10" ht="16.5" thickBot="1" x14ac:dyDescent="0.3">
      <c r="A21" s="29"/>
      <c r="B21" s="30"/>
      <c r="C21" s="82"/>
      <c r="D21" s="82"/>
      <c r="E21" s="83"/>
      <c r="F21" s="84">
        <v>90.87</v>
      </c>
      <c r="G21" s="85">
        <f>SUM(G15:G20)</f>
        <v>671.68999999999994</v>
      </c>
      <c r="H21" s="85">
        <f>SUM(H15:H20)</f>
        <v>25.936</v>
      </c>
      <c r="I21" s="85">
        <f>SUM(I15:I20)</f>
        <v>19.509999999999998</v>
      </c>
      <c r="J21" s="86">
        <f>SUM(J15:J20)</f>
        <v>94.822000000000003</v>
      </c>
    </row>
    <row r="22" spans="1:10" x14ac:dyDescent="0.25">
      <c r="A22" s="22" t="s">
        <v>29</v>
      </c>
      <c r="E22" s="24"/>
      <c r="F22" s="24"/>
      <c r="G22" s="23"/>
      <c r="H22" s="23"/>
      <c r="I22" s="23"/>
      <c r="J22" s="23"/>
    </row>
    <row r="23" spans="1:10" x14ac:dyDescent="0.25">
      <c r="A23" s="22" t="s">
        <v>30</v>
      </c>
    </row>
    <row r="33" spans="1:10" ht="30" customHeight="1" x14ac:dyDescent="0.25"/>
    <row r="42" spans="1:10" s="23" customFormat="1" x14ac:dyDescent="0.25">
      <c r="A42" s="1"/>
      <c r="B42" s="1"/>
      <c r="C42" s="1"/>
      <c r="D42" s="1"/>
      <c r="E42" s="16"/>
      <c r="F42" s="16"/>
      <c r="G42" s="1"/>
      <c r="H42" s="1"/>
      <c r="I42" s="1"/>
      <c r="J42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2022-11-24T07:43:10Z</dcterms:modified>
</cp:coreProperties>
</file>