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10" i="1" l="1"/>
  <c r="I10" i="1"/>
  <c r="H10" i="1"/>
  <c r="G10" i="1"/>
  <c r="J9" i="1"/>
  <c r="I9" i="1"/>
  <c r="H9" i="1"/>
  <c r="G9" i="1"/>
  <c r="F11" i="1"/>
  <c r="J4" i="1"/>
  <c r="I4" i="1"/>
  <c r="H4" i="1"/>
  <c r="G4" i="1"/>
  <c r="F9" i="1"/>
  <c r="F7" i="1"/>
  <c r="F21" i="1" l="1"/>
  <c r="F19" i="1"/>
  <c r="F15" i="1"/>
  <c r="F23" i="1" s="1"/>
  <c r="F16" i="1"/>
  <c r="F17" i="1"/>
  <c r="F13" i="1"/>
  <c r="F6" i="1"/>
  <c r="F4" i="1"/>
  <c r="J18" i="1" l="1"/>
  <c r="I18" i="1"/>
  <c r="H18" i="1"/>
  <c r="G18" i="1"/>
  <c r="I23" i="1" l="1"/>
  <c r="H23" i="1"/>
  <c r="G23" i="1"/>
  <c r="H11" i="1" l="1"/>
  <c r="G11" i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<sst xmlns="http://schemas.openxmlformats.org/spreadsheetml/2006/main" count="63" uniqueCount="58">
  <si>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</si>
  <si>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</si>
  <si>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</si>
  <si>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</si>
  <si>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</si>
  <si>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</si>
  <si>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</si>
  <si>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</si>
  <si>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</si>
  <si>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</si>
  <si>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</si>
  <si>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</si>
  <si>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</si>
  <si>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</si>
  <si>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</si>
  <si>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</si>
  <si>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</si>
  <si>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</si>
  <si>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</si>
  <si>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</si>
  <si>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</si>
  <si>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</si>
  <si>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</si>
  <si>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</si>
  <si>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</si>
  <si>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</si>
  <si>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</si>
  <si>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</si>
  <si>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</si>
  <si>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</si>
  <si>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</si>
  <si>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</si>
  <si>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</si>
  <si>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</si>
  <si>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</si>
  <si>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</si>
  <si>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</si>
  <si>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</si>
  <si>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</si>
  <si>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</si>
  <si>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</si>
  <si>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</si>
  <si>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</si>
  <si>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</si>
  <si>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</si>
  <si>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день 9</t>
  </si>
  <si>
    <t>100</t>
  </si>
  <si>
    <t>25</t>
  </si>
  <si>
    <t>Икра морковная</t>
  </si>
  <si>
    <t>34</t>
  </si>
  <si>
    <t>Тефтели</t>
  </si>
  <si>
    <t>60</t>
  </si>
  <si>
    <t>Макаронные изделия отварные с маслом</t>
  </si>
  <si>
    <t>200</t>
  </si>
  <si>
    <t>МБОУ БСШ №1 имени Е.К. Зырянова</t>
  </si>
  <si>
    <t>1</t>
  </si>
  <si>
    <r>
      <t>"09" __</t>
    </r>
    <r>
      <rPr>
        <u/>
        <sz val="11"/>
        <rFont val="Calibri"/>
        <family val="2"/>
        <charset val="204"/>
        <scheme val="minor"/>
      </rPr>
      <t>11</t>
    </r>
    <r>
      <rPr>
        <sz val="11"/>
        <rFont val="Calibri"/>
        <family val="2"/>
        <charset val="204"/>
        <scheme val="minor"/>
      </rPr>
      <t>__ 2022</t>
    </r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</si>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</sst>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 applyBorder="1" applyProtection="1">
      <protection locked="0"/>
    </xf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0" fillId="0" borderId="22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wrapText="1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3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4" fontId="3" fillId="0" borderId="0" xfId="0" applyNumberFormat="1" applyFont="1" applyFill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24" xfId="0" applyFill="1" applyBorder="1"/>
    <xf numFmtId="0" fontId="0" fillId="0" borderId="14" xfId="0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5"/>
  <sheetViews>
    <sheetView tabSelected="1" zoomScale="110" zoomScaleNormal="110" workbookViewId="0">
      <selection activeCell="G11" sqref="G1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6" bestFit="1" customWidth="1"/>
    <col min="6" max="6" width="8.28515625" style="16" bestFit="1" customWidth="1"/>
    <col min="7" max="7" width="7.7109375" style="1" customWidth="1"/>
    <col min="8" max="8" width="6.57031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88" t="s">
        <v>54</v>
      </c>
      <c r="C1" s="89"/>
      <c r="D1" s="90"/>
      <c r="E1" s="16" t="s">
        <v>27</v>
      </c>
      <c r="F1" s="15" t="s">
        <v>55</v>
      </c>
      <c r="H1" s="23" t="s">
        <v>45</v>
      </c>
      <c r="I1" s="24" t="s">
        <v>56</v>
      </c>
      <c r="J1" s="71"/>
    </row>
    <row r="2" spans="1:10" ht="15.75" thickBot="1" x14ac:dyDescent="0.3">
      <c r="B2" s="2" t="s">
        <v>26</v>
      </c>
    </row>
    <row r="3" spans="1:10" s="21" customFormat="1" ht="30.75" thickBot="1" x14ac:dyDescent="0.3">
      <c r="A3" s="17" t="s">
        <v>1</v>
      </c>
      <c r="B3" s="18" t="s">
        <v>2</v>
      </c>
      <c r="C3" s="18" t="s">
        <v>19</v>
      </c>
      <c r="D3" s="18" t="s">
        <v>3</v>
      </c>
      <c r="E3" s="32" t="s">
        <v>20</v>
      </c>
      <c r="F3" s="3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 x14ac:dyDescent="0.25">
      <c r="A4" s="3" t="s">
        <v>9</v>
      </c>
      <c r="B4" s="4" t="s">
        <v>10</v>
      </c>
      <c r="C4" s="83">
        <v>77</v>
      </c>
      <c r="D4" s="84" t="s">
        <v>35</v>
      </c>
      <c r="E4" s="86">
        <v>250</v>
      </c>
      <c r="F4" s="85">
        <f>11.41*250/200</f>
        <v>14.262499999999999</v>
      </c>
      <c r="G4" s="69">
        <f>114.2*250/200</f>
        <v>142.75</v>
      </c>
      <c r="H4" s="69">
        <f>3.4/200*250</f>
        <v>4.25</v>
      </c>
      <c r="I4" s="69">
        <f>3.82/200*250</f>
        <v>4.7749999999999995</v>
      </c>
      <c r="J4" s="70">
        <f>16.56/200*250</f>
        <v>20.7</v>
      </c>
    </row>
    <row r="5" spans="1:10" ht="30" x14ac:dyDescent="0.25">
      <c r="A5" s="7"/>
      <c r="B5" s="67" t="s">
        <v>11</v>
      </c>
      <c r="C5" s="72">
        <v>2</v>
      </c>
      <c r="D5" s="73" t="s">
        <v>57</v>
      </c>
      <c r="E5" s="87">
        <v>200</v>
      </c>
      <c r="F5" s="77">
        <v>14.48</v>
      </c>
      <c r="G5" s="75">
        <v>100</v>
      </c>
      <c r="H5" s="75">
        <v>3.9</v>
      </c>
      <c r="I5" s="75">
        <v>3</v>
      </c>
      <c r="J5" s="76">
        <v>15.28</v>
      </c>
    </row>
    <row r="6" spans="1:10" ht="15.75" x14ac:dyDescent="0.25">
      <c r="A6" s="7"/>
      <c r="B6" s="60" t="s">
        <v>30</v>
      </c>
      <c r="C6" s="38">
        <v>6</v>
      </c>
      <c r="D6" s="39" t="s">
        <v>32</v>
      </c>
      <c r="E6" s="34">
        <v>12</v>
      </c>
      <c r="F6" s="53">
        <f>9.9*12/12</f>
        <v>9.9</v>
      </c>
      <c r="G6" s="9">
        <v>36</v>
      </c>
      <c r="H6" s="9">
        <v>1.36</v>
      </c>
      <c r="I6" s="9">
        <v>2.76</v>
      </c>
      <c r="J6" s="10">
        <v>0.31</v>
      </c>
    </row>
    <row r="7" spans="1:10" ht="15.75" x14ac:dyDescent="0.25">
      <c r="A7" s="7"/>
      <c r="B7" s="62"/>
      <c r="C7" s="38">
        <v>3</v>
      </c>
      <c r="D7" s="39" t="s">
        <v>29</v>
      </c>
      <c r="E7" s="34">
        <v>10</v>
      </c>
      <c r="F7" s="53">
        <f>9.82*10/10</f>
        <v>9.82</v>
      </c>
      <c r="G7" s="9">
        <v>64.7</v>
      </c>
      <c r="H7" s="9">
        <v>0.08</v>
      </c>
      <c r="I7" s="9">
        <v>7.15</v>
      </c>
      <c r="J7" s="10">
        <v>0.12</v>
      </c>
    </row>
    <row r="8" spans="1:10" ht="15.75" x14ac:dyDescent="0.25">
      <c r="A8" s="7"/>
      <c r="B8" s="61"/>
      <c r="C8" s="58">
        <v>38</v>
      </c>
      <c r="D8" s="39" t="s">
        <v>36</v>
      </c>
      <c r="E8" s="34">
        <v>50</v>
      </c>
      <c r="F8" s="53">
        <v>7.8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 x14ac:dyDescent="0.25">
      <c r="A9" s="7"/>
      <c r="B9" s="25" t="s">
        <v>17</v>
      </c>
      <c r="C9" s="38" t="s">
        <v>21</v>
      </c>
      <c r="D9" s="39" t="s">
        <v>22</v>
      </c>
      <c r="E9" s="34">
        <v>32</v>
      </c>
      <c r="F9" s="53">
        <f>46.14*0.032</f>
        <v>1.47648</v>
      </c>
      <c r="G9" s="9">
        <f>40/20*32</f>
        <v>64</v>
      </c>
      <c r="H9" s="9">
        <f>0.98/20*32</f>
        <v>1.5680000000000001</v>
      </c>
      <c r="I9" s="9">
        <f>0.2/20*32</f>
        <v>0.32</v>
      </c>
      <c r="J9" s="10">
        <f>8.95/20*32</f>
        <v>14.319999999999999</v>
      </c>
    </row>
    <row r="10" spans="1:10" ht="15.75" x14ac:dyDescent="0.25">
      <c r="A10" s="7"/>
      <c r="B10" s="46"/>
      <c r="C10" s="38" t="s">
        <v>21</v>
      </c>
      <c r="D10" s="39" t="s">
        <v>33</v>
      </c>
      <c r="E10" s="34">
        <v>33</v>
      </c>
      <c r="F10" s="53">
        <v>2.83</v>
      </c>
      <c r="G10" s="9">
        <f>41.6/20*33</f>
        <v>68.64</v>
      </c>
      <c r="H10" s="9">
        <f>1.6/20*33</f>
        <v>2.64</v>
      </c>
      <c r="I10" s="9">
        <f>0.03/20*33</f>
        <v>4.9500000000000002E-2</v>
      </c>
      <c r="J10" s="10">
        <f>8.02/20*33</f>
        <v>13.232999999999999</v>
      </c>
    </row>
    <row r="11" spans="1:10" ht="16.5" thickBot="1" x14ac:dyDescent="0.3">
      <c r="A11" s="47"/>
      <c r="B11" s="48"/>
      <c r="C11" s="49"/>
      <c r="D11" s="50"/>
      <c r="E11" s="51"/>
      <c r="F11" s="55">
        <f>SUM(F4:F10)</f>
        <v>60.568979999999996</v>
      </c>
      <c r="G11" s="52">
        <f>SUM(G4:G10)</f>
        <v>539.09</v>
      </c>
      <c r="H11" s="52">
        <f>SUM(H4:H10)</f>
        <v>18.898</v>
      </c>
      <c r="I11" s="52">
        <f>SUM(I4:I10)</f>
        <v>22.654500000000002</v>
      </c>
      <c r="J11" s="68">
        <f>SUM(J4:J10)</f>
        <v>64.262999999999991</v>
      </c>
    </row>
    <row r="12" spans="1:10" ht="14.45" customHeight="1" x14ac:dyDescent="0.25">
      <c r="A12" s="3" t="s">
        <v>23</v>
      </c>
      <c r="B12" s="4"/>
      <c r="C12" s="40">
        <v>75</v>
      </c>
      <c r="D12" s="41" t="s">
        <v>37</v>
      </c>
      <c r="E12" s="35">
        <v>200</v>
      </c>
      <c r="F12" s="54">
        <v>11.03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 x14ac:dyDescent="0.25">
      <c r="A13" s="7"/>
      <c r="B13" s="63"/>
      <c r="C13" s="64">
        <v>62</v>
      </c>
      <c r="D13" s="65" t="s">
        <v>38</v>
      </c>
      <c r="E13" s="66">
        <v>110</v>
      </c>
      <c r="F13" s="59">
        <f>31.71*110/100</f>
        <v>34.881</v>
      </c>
      <c r="G13" s="13">
        <v>271.83999999999997</v>
      </c>
      <c r="H13" s="13">
        <v>10.49</v>
      </c>
      <c r="I13" s="13">
        <v>11.32</v>
      </c>
      <c r="J13" s="26">
        <v>32</v>
      </c>
    </row>
    <row r="14" spans="1:10" ht="16.5" thickBot="1" x14ac:dyDescent="0.3">
      <c r="A14" s="80"/>
      <c r="B14" s="81"/>
      <c r="C14" s="44"/>
      <c r="D14" s="45"/>
      <c r="E14" s="78"/>
      <c r="F14" s="56">
        <v>45.43</v>
      </c>
      <c r="G14" s="11">
        <f>SUM(G12:G13)</f>
        <v>409.84</v>
      </c>
      <c r="H14" s="11">
        <f>SUM(H12:H13)</f>
        <v>13.23</v>
      </c>
      <c r="I14" s="11">
        <f>SUM(I12:I13)</f>
        <v>14.55</v>
      </c>
      <c r="J14" s="12">
        <f>SUM(J12:J13)</f>
        <v>56.11</v>
      </c>
    </row>
    <row r="15" spans="1:10" ht="15.75" x14ac:dyDescent="0.25">
      <c r="A15" s="3" t="s">
        <v>12</v>
      </c>
      <c r="B15" s="4" t="s">
        <v>13</v>
      </c>
      <c r="C15" s="40">
        <v>59</v>
      </c>
      <c r="D15" s="41" t="s">
        <v>48</v>
      </c>
      <c r="E15" s="33" t="s">
        <v>51</v>
      </c>
      <c r="F15" s="54">
        <f>4.5*60/60</f>
        <v>4.5</v>
      </c>
      <c r="G15" s="5">
        <v>75</v>
      </c>
      <c r="H15" s="5">
        <v>1.26</v>
      </c>
      <c r="I15" s="5">
        <v>4.08</v>
      </c>
      <c r="J15" s="6">
        <v>8.2799999999999994</v>
      </c>
    </row>
    <row r="16" spans="1:10" ht="30" x14ac:dyDescent="0.25">
      <c r="A16" s="7"/>
      <c r="B16" s="8" t="s">
        <v>14</v>
      </c>
      <c r="C16" s="42">
        <v>60</v>
      </c>
      <c r="D16" s="43" t="s">
        <v>39</v>
      </c>
      <c r="E16" s="36" t="s">
        <v>53</v>
      </c>
      <c r="F16" s="53">
        <f>17.3*40/32+5.97*160/168</f>
        <v>27.310714285714283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15.75" x14ac:dyDescent="0.25">
      <c r="A17" s="7"/>
      <c r="B17" s="8" t="s">
        <v>15</v>
      </c>
      <c r="C17" s="72">
        <v>12</v>
      </c>
      <c r="D17" s="73" t="s">
        <v>50</v>
      </c>
      <c r="E17" s="74" t="s">
        <v>46</v>
      </c>
      <c r="F17" s="77">
        <f>31.43*100/90</f>
        <v>34.922222222222224</v>
      </c>
      <c r="G17" s="75">
        <v>200.65</v>
      </c>
      <c r="H17" s="75">
        <v>10.73</v>
      </c>
      <c r="I17" s="75">
        <v>12.68</v>
      </c>
      <c r="J17" s="76">
        <v>11.02</v>
      </c>
    </row>
    <row r="18" spans="1:10" ht="30" x14ac:dyDescent="0.25">
      <c r="A18" s="7"/>
      <c r="B18" s="8" t="s">
        <v>40</v>
      </c>
      <c r="C18" s="79">
        <v>11</v>
      </c>
      <c r="D18" s="82" t="s">
        <v>52</v>
      </c>
      <c r="E18" s="74" t="s">
        <v>41</v>
      </c>
      <c r="F18" s="77">
        <v>9.9600000000000009</v>
      </c>
      <c r="G18" s="75">
        <f>206.25*170/150</f>
        <v>233.75</v>
      </c>
      <c r="H18" s="75">
        <f>9.08*170/150</f>
        <v>10.290666666666667</v>
      </c>
      <c r="I18" s="75">
        <f>7.58*170/150</f>
        <v>8.5906666666666656</v>
      </c>
      <c r="J18" s="76">
        <f>25.5*170/150</f>
        <v>28.9</v>
      </c>
    </row>
    <row r="19" spans="1:10" ht="15.75" x14ac:dyDescent="0.25">
      <c r="A19" s="7"/>
      <c r="B19" s="8" t="s">
        <v>42</v>
      </c>
      <c r="C19" s="42">
        <v>42</v>
      </c>
      <c r="D19" s="43" t="s">
        <v>43</v>
      </c>
      <c r="E19" s="36" t="s">
        <v>47</v>
      </c>
      <c r="F19" s="53">
        <f>4.19*25/20</f>
        <v>5.2375000000000007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75" x14ac:dyDescent="0.25">
      <c r="A20" s="7"/>
      <c r="B20" s="8" t="s">
        <v>24</v>
      </c>
      <c r="C20" s="42">
        <v>17</v>
      </c>
      <c r="D20" s="43" t="s">
        <v>44</v>
      </c>
      <c r="E20" s="36">
        <v>200</v>
      </c>
      <c r="F20" s="53">
        <v>5.08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 x14ac:dyDescent="0.25">
      <c r="A21" s="7"/>
      <c r="B21" s="8" t="s">
        <v>18</v>
      </c>
      <c r="C21" s="42" t="s">
        <v>21</v>
      </c>
      <c r="D21" s="43" t="s">
        <v>25</v>
      </c>
      <c r="E21" s="36" t="s">
        <v>49</v>
      </c>
      <c r="F21" s="53">
        <f>68*0.034</f>
        <v>2.3120000000000003</v>
      </c>
      <c r="G21" s="9">
        <v>62.4</v>
      </c>
      <c r="H21" s="9">
        <v>2.4</v>
      </c>
      <c r="I21" s="9">
        <v>0.45</v>
      </c>
      <c r="J21" s="10">
        <v>11.37</v>
      </c>
    </row>
    <row r="22" spans="1:10" ht="15.75" x14ac:dyDescent="0.25">
      <c r="A22" s="7"/>
      <c r="B22" s="14" t="s">
        <v>16</v>
      </c>
      <c r="C22" s="42" t="s">
        <v>21</v>
      </c>
      <c r="D22" s="43" t="s">
        <v>22</v>
      </c>
      <c r="E22" s="36" t="s">
        <v>49</v>
      </c>
      <c r="F22" s="53">
        <v>1.55</v>
      </c>
      <c r="G22" s="9">
        <v>60</v>
      </c>
      <c r="H22" s="9">
        <v>1.47</v>
      </c>
      <c r="I22" s="9">
        <v>0.3</v>
      </c>
      <c r="J22" s="10">
        <v>13.44</v>
      </c>
    </row>
    <row r="23" spans="1:10" ht="16.5" thickBot="1" x14ac:dyDescent="0.3">
      <c r="A23" s="27"/>
      <c r="B23" s="28"/>
      <c r="C23" s="29"/>
      <c r="D23" s="29"/>
      <c r="E23" s="37"/>
      <c r="F23" s="57">
        <f>SUM(F15:F22)</f>
        <v>90.872436507936499</v>
      </c>
      <c r="G23" s="30">
        <f>SUM(G15:G22)</f>
        <v>845.25999999999988</v>
      </c>
      <c r="H23" s="30">
        <f>SUM(H15:H22)</f>
        <v>33.680666666666667</v>
      </c>
      <c r="I23" s="30">
        <f>SUM(I15:I22)</f>
        <v>31.290666666666663</v>
      </c>
      <c r="J23" s="31">
        <f>SUM(J15:J22)</f>
        <v>103.65</v>
      </c>
    </row>
    <row r="24" spans="1:10" x14ac:dyDescent="0.25">
      <c r="A24" s="22" t="s">
        <v>28</v>
      </c>
    </row>
    <row r="25" spans="1:10" x14ac:dyDescent="0.25">
      <c r="A25" s="22" t="s">
        <v>34</v>
      </c>
    </row>
    <row r="34" spans="1:13" ht="14.45" customHeight="1" x14ac:dyDescent="0.25"/>
    <row r="38" spans="1:13" x14ac:dyDescent="0.25">
      <c r="M38" s="1" t="s">
        <v>31</v>
      </c>
    </row>
    <row r="45" spans="1:13" s="23" customFormat="1" x14ac:dyDescent="0.25">
      <c r="A45" s="1"/>
      <c r="B45" s="1"/>
      <c r="C45" s="1"/>
      <c r="D45" s="1"/>
      <c r="E45" s="16"/>
      <c r="F45" s="16"/>
      <c r="G45" s="1"/>
      <c r="H45" s="1"/>
      <c r="I45" s="1"/>
      <c r="J45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6 F19 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2022-10-17T08:59:30Z</cp:lastPrinted>
  <dcterms:created xsi:type="dcterms:W3CDTF">2015-06-05T18:19:34Z</dcterms:created>
  <dcterms:modified xsi:type="dcterms:W3CDTF">2022-11-24T07:50:32Z</dcterms:modified>
</cp:coreProperties>
</file>