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G11" i="1" s="1"/>
  <c r="J22" i="1"/>
  <c r="J21" i="1"/>
  <c r="I22" i="1"/>
  <c r="I21" i="1"/>
  <c r="H22" i="1"/>
  <c r="H21" i="1"/>
  <c r="G22" i="1"/>
  <c r="G21" i="1"/>
  <c r="F22" i="1"/>
  <c r="F21" i="1"/>
  <c r="F15" i="1"/>
  <c r="F16" i="1"/>
  <c r="F17" i="1"/>
  <c r="F4" i="1"/>
  <c r="F9" i="1"/>
  <c r="F7" i="1"/>
  <c r="F19" i="1" l="1"/>
  <c r="F13" i="1"/>
  <c r="F6" i="1"/>
  <c r="J18" i="1" l="1"/>
  <c r="I18" i="1"/>
  <c r="H18" i="1"/>
  <c r="G18" i="1"/>
  <c r="I23" i="1" l="1"/>
  <c r="H23" i="1"/>
  <c r="G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<sst xmlns="http://schemas.openxmlformats.org/spreadsheetml/2006/main" count="62" uniqueCount="56">
  <si>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</si>
  <si>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</si>
  <si>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</si>
  <si>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</si>
  <si>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</si>
  <si>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</si>
  <si>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</si>
  <si>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</si>
  <si>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</si>
  <si>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</si>
  <si>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</si>
  <si>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</si>
  <si>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</si>
  <si>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</si>
  <si>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</si>
  <si>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</si>
  <si>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</si>
  <si>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</si>
  <si>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</si>
  <si>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</si>
  <si>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</si>
  <si>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</si>
  <si>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</si>
  <si>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</si>
  <si>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</si>
  <si>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</si>
  <si>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</si>
  <si>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</si>
  <si>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</si>
  <si>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</si>
  <si>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</si>
  <si>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</si>
  <si>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</si>
  <si>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</si>
  <si>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</si>
  <si>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</si>
  <si>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</si>
  <si>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</si>
  <si>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</si>
  <si>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</si>
  <si>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</si>
  <si>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</si>
  <si>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</si>
  <si>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</si>
  <si>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</si>
  <si>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</si>
  <si>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100</t>
  </si>
  <si>
    <t>25</t>
  </si>
  <si>
    <t>Икра морковная</t>
  </si>
  <si>
    <t>Тефтели</t>
  </si>
  <si>
    <t>Макаронные изделия отварные с маслом</t>
  </si>
  <si>
    <t>Какао с молоком</t>
  </si>
  <si>
    <t>70</t>
  </si>
  <si>
    <t>35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</si>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</sst>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4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8" t="s">
        <v>54</v>
      </c>
      <c r="C1" s="79"/>
      <c r="D1" s="80"/>
      <c r="E1" s="15" t="s">
        <v>27</v>
      </c>
      <c r="F1" s="14" t="s">
        <v>55</v>
      </c>
      <c r="H1" s="68">
        <v>44937</v>
      </c>
      <c r="I1" s="23"/>
      <c r="J1" s="68"/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19</v>
      </c>
      <c r="D3" s="17" t="s">
        <v>3</v>
      </c>
      <c r="E3" s="31" t="s">
        <v>20</v>
      </c>
      <c r="F3" s="31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73">
        <v>77</v>
      </c>
      <c r="D4" s="74" t="s">
        <v>35</v>
      </c>
      <c r="E4" s="75" t="s">
        <v>37</v>
      </c>
      <c r="F4" s="76">
        <f>11.38*250/200</f>
        <v>14.225</v>
      </c>
      <c r="G4" s="66">
        <f>114*250/200</f>
        <v>142.5</v>
      </c>
      <c r="H4" s="66">
        <f>3.4*250/200</f>
        <v>4.25</v>
      </c>
      <c r="I4" s="66">
        <f>3.82*250/200</f>
        <v>4.7750000000000004</v>
      </c>
      <c r="J4" s="67">
        <f>16.56*250/200</f>
        <v>20.7</v>
      </c>
    </row>
    <row r="5" spans="1:10" ht="15.75" x14ac:dyDescent="0.25">
      <c r="A5" s="6"/>
      <c r="B5" s="59" t="s">
        <v>11</v>
      </c>
      <c r="C5" s="41">
        <v>36</v>
      </c>
      <c r="D5" s="42" t="s">
        <v>51</v>
      </c>
      <c r="E5" s="77">
        <v>200</v>
      </c>
      <c r="F5" s="52">
        <v>14.48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4" t="s">
        <v>30</v>
      </c>
      <c r="C6" s="37">
        <v>6</v>
      </c>
      <c r="D6" s="38" t="s">
        <v>32</v>
      </c>
      <c r="E6" s="33">
        <v>12</v>
      </c>
      <c r="F6" s="52">
        <f>9.9*12/12</f>
        <v>9.9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60"/>
      <c r="C7" s="37">
        <v>3</v>
      </c>
      <c r="D7" s="38" t="s">
        <v>29</v>
      </c>
      <c r="E7" s="33">
        <v>10</v>
      </c>
      <c r="F7" s="52">
        <f>9.82*10/10</f>
        <v>9.82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59"/>
      <c r="C8" s="57">
        <v>38</v>
      </c>
      <c r="D8" s="38" t="s">
        <v>36</v>
      </c>
      <c r="E8" s="33">
        <v>50</v>
      </c>
      <c r="F8" s="52">
        <v>9.36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24" t="s">
        <v>17</v>
      </c>
      <c r="C9" s="37" t="s">
        <v>21</v>
      </c>
      <c r="D9" s="38" t="s">
        <v>22</v>
      </c>
      <c r="E9" s="33">
        <v>30</v>
      </c>
      <c r="F9" s="52">
        <f>46.14*0.03</f>
        <v>1.3841999999999999</v>
      </c>
      <c r="G9" s="8">
        <v>62.4</v>
      </c>
      <c r="H9" s="8">
        <v>2.4</v>
      </c>
      <c r="I9" s="8">
        <v>0.45</v>
      </c>
      <c r="J9" s="9">
        <v>11.37</v>
      </c>
    </row>
    <row r="10" spans="1:10" ht="15.75" x14ac:dyDescent="0.25">
      <c r="A10" s="6"/>
      <c r="B10" s="45"/>
      <c r="C10" s="37" t="s">
        <v>21</v>
      </c>
      <c r="D10" s="38" t="s">
        <v>33</v>
      </c>
      <c r="E10" s="33">
        <v>30</v>
      </c>
      <c r="F10" s="52">
        <v>2.68</v>
      </c>
      <c r="G10" s="8">
        <v>60</v>
      </c>
      <c r="H10" s="8">
        <v>1.47</v>
      </c>
      <c r="I10" s="8">
        <v>0.3</v>
      </c>
      <c r="J10" s="9">
        <v>13.44</v>
      </c>
    </row>
    <row r="11" spans="1:10" ht="16.5" thickBot="1" x14ac:dyDescent="0.3">
      <c r="A11" s="46"/>
      <c r="B11" s="47"/>
      <c r="C11" s="48"/>
      <c r="D11" s="49"/>
      <c r="E11" s="50"/>
      <c r="F11" s="54">
        <v>60.57</v>
      </c>
      <c r="G11" s="51">
        <f>SUM(G4:G10)</f>
        <v>545.59999999999991</v>
      </c>
      <c r="H11" s="51">
        <f>SUM(H4:H10)</f>
        <v>19.109999999999996</v>
      </c>
      <c r="I11" s="51">
        <f>SUM(I4:I10)</f>
        <v>23.634999999999998</v>
      </c>
      <c r="J11" s="65">
        <f>SUM(J4:J10)</f>
        <v>62.389999999999986</v>
      </c>
    </row>
    <row r="12" spans="1:10" ht="14.45" customHeight="1" x14ac:dyDescent="0.25">
      <c r="A12" s="2" t="s">
        <v>23</v>
      </c>
      <c r="B12" s="3"/>
      <c r="C12" s="39">
        <v>75</v>
      </c>
      <c r="D12" s="40" t="s">
        <v>38</v>
      </c>
      <c r="E12" s="34">
        <v>200</v>
      </c>
      <c r="F12" s="53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61"/>
      <c r="C13" s="62">
        <v>62</v>
      </c>
      <c r="D13" s="63" t="s">
        <v>39</v>
      </c>
      <c r="E13" s="64">
        <v>110</v>
      </c>
      <c r="F13" s="58">
        <f>31.71*110/100</f>
        <v>34.881</v>
      </c>
      <c r="G13" s="12">
        <v>271.83999999999997</v>
      </c>
      <c r="H13" s="12">
        <v>10.49</v>
      </c>
      <c r="I13" s="12">
        <v>11.32</v>
      </c>
      <c r="J13" s="25">
        <v>32</v>
      </c>
    </row>
    <row r="14" spans="1:10" ht="16.5" thickBot="1" x14ac:dyDescent="0.3">
      <c r="A14" s="70"/>
      <c r="B14" s="71"/>
      <c r="C14" s="43"/>
      <c r="D14" s="44"/>
      <c r="E14" s="69"/>
      <c r="F14" s="55">
        <v>45.43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9">
        <v>59</v>
      </c>
      <c r="D15" s="40" t="s">
        <v>48</v>
      </c>
      <c r="E15" s="32" t="s">
        <v>52</v>
      </c>
      <c r="F15" s="53">
        <f>4.54*70/60</f>
        <v>5.2966666666666669</v>
      </c>
      <c r="G15" s="4">
        <v>75</v>
      </c>
      <c r="H15" s="4">
        <v>1.26</v>
      </c>
      <c r="I15" s="4">
        <v>4.08</v>
      </c>
      <c r="J15" s="5">
        <v>8.2799999999999994</v>
      </c>
    </row>
    <row r="16" spans="1:10" ht="30" x14ac:dyDescent="0.25">
      <c r="A16" s="6"/>
      <c r="B16" s="7" t="s">
        <v>14</v>
      </c>
      <c r="C16" s="41">
        <v>60</v>
      </c>
      <c r="D16" s="42" t="s">
        <v>40</v>
      </c>
      <c r="E16" s="35" t="s">
        <v>37</v>
      </c>
      <c r="F16" s="52">
        <f>12.79*50/32+5.99*200/168</f>
        <v>27.11532738095238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41">
        <v>12</v>
      </c>
      <c r="D17" s="42" t="s">
        <v>49</v>
      </c>
      <c r="E17" s="35" t="s">
        <v>46</v>
      </c>
      <c r="F17" s="52">
        <f>35.18*100/100</f>
        <v>35.18</v>
      </c>
      <c r="G17" s="8">
        <v>200.65</v>
      </c>
      <c r="H17" s="8">
        <v>10.73</v>
      </c>
      <c r="I17" s="8">
        <v>12.68</v>
      </c>
      <c r="J17" s="9">
        <v>11.02</v>
      </c>
    </row>
    <row r="18" spans="1:10" ht="30" x14ac:dyDescent="0.25">
      <c r="A18" s="6"/>
      <c r="B18" s="7" t="s">
        <v>41</v>
      </c>
      <c r="C18" s="37">
        <v>11</v>
      </c>
      <c r="D18" s="72" t="s">
        <v>50</v>
      </c>
      <c r="E18" s="35" t="s">
        <v>42</v>
      </c>
      <c r="F18" s="52">
        <v>9.9600000000000009</v>
      </c>
      <c r="G18" s="8">
        <f>206.25*170/150</f>
        <v>233.75</v>
      </c>
      <c r="H18" s="8">
        <f>9.08*170/150</f>
        <v>10.290666666666667</v>
      </c>
      <c r="I18" s="8">
        <f>7.58*170/150</f>
        <v>8.5906666666666656</v>
      </c>
      <c r="J18" s="9">
        <f>25.5*170/150</f>
        <v>28.9</v>
      </c>
    </row>
    <row r="19" spans="1:10" ht="15.75" x14ac:dyDescent="0.25">
      <c r="A19" s="6"/>
      <c r="B19" s="7" t="s">
        <v>43</v>
      </c>
      <c r="C19" s="41">
        <v>42</v>
      </c>
      <c r="D19" s="42" t="s">
        <v>44</v>
      </c>
      <c r="E19" s="35" t="s">
        <v>47</v>
      </c>
      <c r="F19" s="52">
        <f>4.19*25/20</f>
        <v>5.2375000000000007</v>
      </c>
      <c r="G19" s="8">
        <v>23.06</v>
      </c>
      <c r="H19" s="8">
        <v>0.31</v>
      </c>
      <c r="I19" s="8">
        <v>2.13</v>
      </c>
      <c r="J19" s="9">
        <v>0.68</v>
      </c>
    </row>
    <row r="20" spans="1:10" ht="15.75" x14ac:dyDescent="0.25">
      <c r="A20" s="6"/>
      <c r="B20" s="7" t="s">
        <v>24</v>
      </c>
      <c r="C20" s="41">
        <v>17</v>
      </c>
      <c r="D20" s="42" t="s">
        <v>45</v>
      </c>
      <c r="E20" s="35">
        <v>200</v>
      </c>
      <c r="F20" s="52">
        <v>4.12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18</v>
      </c>
      <c r="C21" s="41" t="s">
        <v>21</v>
      </c>
      <c r="D21" s="42" t="s">
        <v>25</v>
      </c>
      <c r="E21" s="35" t="s">
        <v>53</v>
      </c>
      <c r="F21" s="52">
        <f>68*0.035</f>
        <v>2.3800000000000003</v>
      </c>
      <c r="G21" s="8">
        <f>62.4*35/30</f>
        <v>72.8</v>
      </c>
      <c r="H21" s="8">
        <f>2.4*35/30</f>
        <v>2.8</v>
      </c>
      <c r="I21" s="8">
        <f>0.45*35/30</f>
        <v>0.52500000000000002</v>
      </c>
      <c r="J21" s="9">
        <f>11.37*35/30</f>
        <v>13.264999999999999</v>
      </c>
    </row>
    <row r="22" spans="1:10" ht="15.75" x14ac:dyDescent="0.25">
      <c r="A22" s="6"/>
      <c r="B22" s="13" t="s">
        <v>16</v>
      </c>
      <c r="C22" s="41" t="s">
        <v>21</v>
      </c>
      <c r="D22" s="42" t="s">
        <v>22</v>
      </c>
      <c r="E22" s="35" t="s">
        <v>53</v>
      </c>
      <c r="F22" s="52">
        <f>46.14*0.035</f>
        <v>1.6149000000000002</v>
      </c>
      <c r="G22" s="8">
        <f>60*35/30</f>
        <v>70</v>
      </c>
      <c r="H22" s="8">
        <f>1.47*35/30</f>
        <v>1.7149999999999999</v>
      </c>
      <c r="I22" s="8">
        <f>0.3*35/30</f>
        <v>0.35</v>
      </c>
      <c r="J22" s="9">
        <f>13.44*35/30</f>
        <v>15.68</v>
      </c>
    </row>
    <row r="23" spans="1:10" ht="16.5" thickBot="1" x14ac:dyDescent="0.3">
      <c r="A23" s="26"/>
      <c r="B23" s="27"/>
      <c r="C23" s="28"/>
      <c r="D23" s="28"/>
      <c r="E23" s="36"/>
      <c r="F23" s="56">
        <v>90.87</v>
      </c>
      <c r="G23" s="29">
        <f>SUM(G15:G22)</f>
        <v>865.65999999999985</v>
      </c>
      <c r="H23" s="29">
        <f>SUM(H15:H22)</f>
        <v>34.325666666666663</v>
      </c>
      <c r="I23" s="29">
        <f>SUM(I15:I22)</f>
        <v>31.415666666666663</v>
      </c>
      <c r="J23" s="30">
        <f>SUM(J15:J22)</f>
        <v>107.785</v>
      </c>
    </row>
    <row r="24" spans="1:10" x14ac:dyDescent="0.25">
      <c r="A24" s="21" t="s">
        <v>28</v>
      </c>
    </row>
    <row r="25" spans="1:10" x14ac:dyDescent="0.25">
      <c r="A25" s="21" t="s">
        <v>34</v>
      </c>
    </row>
    <row r="34" spans="1:13" ht="14.45" customHeight="1" x14ac:dyDescent="0.25"/>
    <row r="38" spans="1:13" x14ac:dyDescent="0.25">
      <c r="M38" t="s">
        <v>31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9 F6 F9 F15 F17 J21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2023-01-10T08:50:49Z</dcterms:modified>
</cp:coreProperties>
</file>