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5621"/>
</workbook>
</file>

<file path=xl/calcChain.xml><?xml version="1.0" encoding="utf-8"?>
<calcChain xmlns="http://schemas.openxmlformats.org/spreadsheetml/2006/main">
  <c r="F4" i="1" l="1"/>
  <c r="J21" i="1"/>
  <c r="J22" i="1"/>
  <c r="I22" i="1"/>
  <c r="H22" i="1"/>
  <c r="G22" i="1"/>
  <c r="G23" i="1" s="1"/>
  <c r="I21" i="1"/>
  <c r="H21" i="1"/>
  <c r="G21" i="1"/>
  <c r="F21" i="1"/>
  <c r="F17" i="1"/>
  <c r="F16" i="1"/>
  <c r="F13" i="1"/>
  <c r="J10" i="1"/>
  <c r="I10" i="1"/>
  <c r="H10" i="1"/>
  <c r="G10" i="1"/>
  <c r="J9" i="1"/>
  <c r="I9" i="1"/>
  <c r="H9" i="1"/>
  <c r="G9" i="1"/>
  <c r="F9" i="1"/>
  <c r="F6" i="1"/>
  <c r="F19" i="1"/>
  <c r="F15" i="1"/>
  <c r="G4" i="1"/>
  <c r="G11" i="1" s="1"/>
  <c r="J4" i="1"/>
  <c r="I4" i="1"/>
  <c r="H4" i="1"/>
  <c r="F7" i="1"/>
  <c r="F23" i="1" l="1"/>
  <c r="F11" i="1"/>
  <c r="I23" i="1" l="1"/>
  <c r="H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<sst xmlns="http://schemas.openxmlformats.org/spreadsheetml/2006/main" count="59" uniqueCount="50">
  <si>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</si>
  <si>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</si>
  <si>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</si>
  <si>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</si>
  <si>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</si>
  <si>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</si>
  <si>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</si>
  <si>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</si>
  <si>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</si>
  <si>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</si>
  <si>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</si>
  <si>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</si>
  <si>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</si>
  <si>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</si>
  <si>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</si>
  <si>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</si>
  <si>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</si>
  <si>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</si>
  <si>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</si>
  <si>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</si>
  <si>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</si>
  <si>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</si>
  <si>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</si>
  <si>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</si>
  <si>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</si>
  <si>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</si>
  <si>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</si>
  <si>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</si>
  <si>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</si>
  <si>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</si>
  <si>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</si>
  <si>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</si>
  <si>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</si>
  <si>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</si>
  <si>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</si>
  <si>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Чай с молоком сгущенным</t>
  </si>
  <si>
    <t>Лепешка с сыром</t>
  </si>
  <si>
    <t>Суп с рыбными консервами</t>
  </si>
  <si>
    <t>гарнир</t>
  </si>
  <si>
    <t>добавка</t>
  </si>
  <si>
    <t>Соус сметанный</t>
  </si>
  <si>
    <t>Компот их сухофруктов</t>
  </si>
  <si>
    <t>день 9</t>
  </si>
  <si>
    <t>Икра морковная</t>
  </si>
  <si>
    <t>Тефтели</t>
  </si>
  <si>
    <t>Макаронные изделия отварные с маслом</t>
  </si>
  <si>
    <t>Какао с молоком</t>
  </si>
  <si>
    <t>МБОУ БСШ №1 имени Е.К. Зырянова</t>
  </si>
  <si>
    <t>1</t>
  </si>
  <si>
    <r>
      <t>"28"__</t>
    </r>
    <r>
      <rPr>
        <u/>
        <sz val="11"/>
        <rFont val="Calibri"/>
        <family val="2"/>
        <charset val="204"/>
        <scheme val="minor"/>
      </rPr>
      <t>02</t>
    </r>
    <r>
      <rPr>
        <sz val="11"/>
        <rFont val="Calibri"/>
        <family val="2"/>
        <charset val="204"/>
        <scheme val="minor"/>
      </rPr>
      <t>__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</si>
</sst>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 applyProtection="1"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0" fontId="0" fillId="0" borderId="1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N4" sqref="N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57031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4" t="s">
        <v>47</v>
      </c>
      <c r="C1" s="75"/>
      <c r="D1" s="76"/>
      <c r="E1" s="15" t="s">
        <v>26</v>
      </c>
      <c r="F1" s="14" t="s">
        <v>48</v>
      </c>
      <c r="H1" s="22" t="s">
        <v>42</v>
      </c>
      <c r="I1" s="23" t="s">
        <v>49</v>
      </c>
      <c r="J1" s="73"/>
    </row>
    <row r="2" spans="1:10" ht="15.75" thickBot="1" x14ac:dyDescent="0.3">
      <c r="B2" s="1" t="s">
        <v>25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18</v>
      </c>
      <c r="D3" s="17" t="s">
        <v>3</v>
      </c>
      <c r="E3" s="31" t="s">
        <v>19</v>
      </c>
      <c r="F3" s="31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67">
        <v>77</v>
      </c>
      <c r="D4" s="68" t="s">
        <v>33</v>
      </c>
      <c r="E4" s="71">
        <v>200</v>
      </c>
      <c r="F4" s="69">
        <f>11.38*200/200</f>
        <v>11.38</v>
      </c>
      <c r="G4" s="61">
        <f>114*250/200</f>
        <v>142.5</v>
      </c>
      <c r="H4" s="61">
        <f>3.4*250/200</f>
        <v>4.25</v>
      </c>
      <c r="I4" s="61">
        <f>3.82*250/200</f>
        <v>4.7750000000000004</v>
      </c>
      <c r="J4" s="62">
        <f>16.56*250/200</f>
        <v>20.7</v>
      </c>
    </row>
    <row r="5" spans="1:10" ht="15.75" x14ac:dyDescent="0.25">
      <c r="A5" s="6"/>
      <c r="B5" s="55" t="s">
        <v>11</v>
      </c>
      <c r="C5" s="38">
        <v>36</v>
      </c>
      <c r="D5" s="39" t="s">
        <v>46</v>
      </c>
      <c r="E5" s="70">
        <v>200</v>
      </c>
      <c r="F5" s="48">
        <v>14.48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4" t="s">
        <v>39</v>
      </c>
      <c r="C6" s="34">
        <v>6</v>
      </c>
      <c r="D6" s="35" t="s">
        <v>30</v>
      </c>
      <c r="E6" s="32">
        <v>12</v>
      </c>
      <c r="F6" s="48">
        <f>10.41*12/12</f>
        <v>10.41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4" t="s">
        <v>39</v>
      </c>
      <c r="C7" s="34">
        <v>3</v>
      </c>
      <c r="D7" s="35" t="s">
        <v>28</v>
      </c>
      <c r="E7" s="32">
        <v>10</v>
      </c>
      <c r="F7" s="48">
        <f>9.82*10/10</f>
        <v>9.82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24" t="s">
        <v>39</v>
      </c>
      <c r="C8" s="53">
        <v>38</v>
      </c>
      <c r="D8" s="35" t="s">
        <v>34</v>
      </c>
      <c r="E8" s="32">
        <v>50</v>
      </c>
      <c r="F8" s="48">
        <v>9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13" t="s">
        <v>16</v>
      </c>
      <c r="C9" s="34" t="s">
        <v>20</v>
      </c>
      <c r="D9" s="35" t="s">
        <v>21</v>
      </c>
      <c r="E9" s="32">
        <v>23</v>
      </c>
      <c r="F9" s="48">
        <f>50.71*0.023</f>
        <v>1.1663300000000001</v>
      </c>
      <c r="G9" s="8">
        <f>62.4*23/30</f>
        <v>47.84</v>
      </c>
      <c r="H9" s="8">
        <f>2.4*23/30</f>
        <v>1.8399999999999999</v>
      </c>
      <c r="I9" s="8">
        <f>0.45*23/30</f>
        <v>0.34499999999999997</v>
      </c>
      <c r="J9" s="9">
        <f>11.37*23/30</f>
        <v>8.7170000000000005</v>
      </c>
    </row>
    <row r="10" spans="1:10" ht="15.75" x14ac:dyDescent="0.25">
      <c r="A10" s="6"/>
      <c r="B10" s="7" t="s">
        <v>17</v>
      </c>
      <c r="C10" s="34" t="s">
        <v>20</v>
      </c>
      <c r="D10" s="35" t="s">
        <v>31</v>
      </c>
      <c r="E10" s="32">
        <v>24</v>
      </c>
      <c r="F10" s="48">
        <v>2.2599999999999998</v>
      </c>
      <c r="G10" s="8">
        <f>60*24/30</f>
        <v>48</v>
      </c>
      <c r="H10" s="8">
        <f>1.47*24/30</f>
        <v>1.1759999999999999</v>
      </c>
      <c r="I10" s="8">
        <f>0.3*24/30</f>
        <v>0.23999999999999996</v>
      </c>
      <c r="J10" s="9">
        <f>13.44*24/30</f>
        <v>10.752000000000001</v>
      </c>
    </row>
    <row r="11" spans="1:10" ht="16.5" thickBot="1" x14ac:dyDescent="0.3">
      <c r="A11" s="42"/>
      <c r="B11" s="43"/>
      <c r="C11" s="44"/>
      <c r="D11" s="45"/>
      <c r="E11" s="46"/>
      <c r="F11" s="50">
        <f>SUM(F4:F10)</f>
        <v>58.516329999999996</v>
      </c>
      <c r="G11" s="47">
        <f>SUM(G4:G10)</f>
        <v>519.04</v>
      </c>
      <c r="H11" s="47">
        <f>SUM(H4:H10)</f>
        <v>18.255999999999997</v>
      </c>
      <c r="I11" s="47">
        <f>SUM(I4:I10)</f>
        <v>23.469999999999995</v>
      </c>
      <c r="J11" s="60">
        <f>SUM(J4:J10)</f>
        <v>57.048999999999992</v>
      </c>
    </row>
    <row r="12" spans="1:10" ht="14.45" customHeight="1" x14ac:dyDescent="0.25">
      <c r="A12" s="2" t="s">
        <v>22</v>
      </c>
      <c r="B12" s="3"/>
      <c r="C12" s="36">
        <v>75</v>
      </c>
      <c r="D12" s="37" t="s">
        <v>35</v>
      </c>
      <c r="E12" s="33">
        <v>200</v>
      </c>
      <c r="F12" s="49">
        <v>11.03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56"/>
      <c r="C13" s="57">
        <v>62</v>
      </c>
      <c r="D13" s="58" t="s">
        <v>36</v>
      </c>
      <c r="E13" s="59">
        <v>110</v>
      </c>
      <c r="F13" s="54">
        <f>31.71*110/100</f>
        <v>34.881</v>
      </c>
      <c r="G13" s="12">
        <v>271.83999999999997</v>
      </c>
      <c r="H13" s="12">
        <v>10.49</v>
      </c>
      <c r="I13" s="12">
        <v>11.32</v>
      </c>
      <c r="J13" s="25">
        <v>32</v>
      </c>
    </row>
    <row r="14" spans="1:10" ht="16.5" thickBot="1" x14ac:dyDescent="0.3">
      <c r="A14" s="64"/>
      <c r="B14" s="65"/>
      <c r="C14" s="40"/>
      <c r="D14" s="41"/>
      <c r="E14" s="63"/>
      <c r="F14" s="51">
        <v>43.89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36">
        <v>59</v>
      </c>
      <c r="D15" s="37" t="s">
        <v>43</v>
      </c>
      <c r="E15" s="33">
        <v>60</v>
      </c>
      <c r="F15" s="49">
        <f>4.54*60/60</f>
        <v>4.54</v>
      </c>
      <c r="G15" s="4">
        <v>75</v>
      </c>
      <c r="H15" s="4">
        <v>1.26</v>
      </c>
      <c r="I15" s="4">
        <v>4.08</v>
      </c>
      <c r="J15" s="5">
        <v>8.2799999999999994</v>
      </c>
    </row>
    <row r="16" spans="1:10" ht="30" x14ac:dyDescent="0.25">
      <c r="A16" s="6"/>
      <c r="B16" s="7" t="s">
        <v>14</v>
      </c>
      <c r="C16" s="38">
        <v>60</v>
      </c>
      <c r="D16" s="39" t="s">
        <v>37</v>
      </c>
      <c r="E16" s="32">
        <v>250</v>
      </c>
      <c r="F16" s="48">
        <f>12.79*50/32+6.65*200/168</f>
        <v>27.901041666666668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38">
        <v>12</v>
      </c>
      <c r="D17" s="39" t="s">
        <v>44</v>
      </c>
      <c r="E17" s="32">
        <v>100</v>
      </c>
      <c r="F17" s="48">
        <f>32.63*100/100</f>
        <v>32.630000000000003</v>
      </c>
      <c r="G17" s="8">
        <v>222.94</v>
      </c>
      <c r="H17" s="8">
        <v>11.92</v>
      </c>
      <c r="I17" s="8">
        <v>14.09</v>
      </c>
      <c r="J17" s="9">
        <v>12.24</v>
      </c>
    </row>
    <row r="18" spans="1:10" ht="30" x14ac:dyDescent="0.25">
      <c r="A18" s="6"/>
      <c r="B18" s="7" t="s">
        <v>38</v>
      </c>
      <c r="C18" s="34">
        <v>11</v>
      </c>
      <c r="D18" s="66" t="s">
        <v>45</v>
      </c>
      <c r="E18" s="32">
        <v>150</v>
      </c>
      <c r="F18" s="48">
        <v>9.9600000000000009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39</v>
      </c>
      <c r="C19" s="38">
        <v>42</v>
      </c>
      <c r="D19" s="39" t="s">
        <v>40</v>
      </c>
      <c r="E19" s="32">
        <v>20</v>
      </c>
      <c r="F19" s="48">
        <f>4.19*20/20</f>
        <v>4.1900000000000004</v>
      </c>
      <c r="G19" s="8">
        <v>23.06</v>
      </c>
      <c r="H19" s="8">
        <v>0.31</v>
      </c>
      <c r="I19" s="8">
        <v>2.13</v>
      </c>
      <c r="J19" s="9">
        <v>0.68</v>
      </c>
    </row>
    <row r="20" spans="1:10" ht="15.75" x14ac:dyDescent="0.25">
      <c r="A20" s="6"/>
      <c r="B20" s="7" t="s">
        <v>23</v>
      </c>
      <c r="C20" s="38">
        <v>17</v>
      </c>
      <c r="D20" s="39" t="s">
        <v>41</v>
      </c>
      <c r="E20" s="32">
        <v>200</v>
      </c>
      <c r="F20" s="48">
        <v>4.12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17</v>
      </c>
      <c r="C21" s="38" t="s">
        <v>20</v>
      </c>
      <c r="D21" s="39" t="s">
        <v>24</v>
      </c>
      <c r="E21" s="32">
        <v>36</v>
      </c>
      <c r="F21" s="48">
        <f>74.8*0.036</f>
        <v>2.6927999999999996</v>
      </c>
      <c r="G21" s="8">
        <f>62.4*36/30</f>
        <v>74.88000000000001</v>
      </c>
      <c r="H21" s="8">
        <f>2.4*36/30</f>
        <v>2.88</v>
      </c>
      <c r="I21" s="8">
        <f>0.45*36/30</f>
        <v>0.53999999999999992</v>
      </c>
      <c r="J21" s="9">
        <f>11.37*36/30</f>
        <v>13.644</v>
      </c>
    </row>
    <row r="22" spans="1:10" ht="15.75" x14ac:dyDescent="0.25">
      <c r="A22" s="6"/>
      <c r="B22" s="13" t="s">
        <v>16</v>
      </c>
      <c r="C22" s="38" t="s">
        <v>20</v>
      </c>
      <c r="D22" s="39" t="s">
        <v>21</v>
      </c>
      <c r="E22" s="32">
        <v>35</v>
      </c>
      <c r="F22" s="48">
        <v>1.76</v>
      </c>
      <c r="G22" s="8">
        <f>60*35/30</f>
        <v>70</v>
      </c>
      <c r="H22" s="8">
        <f>1.47*35/30</f>
        <v>1.7149999999999999</v>
      </c>
      <c r="I22" s="8">
        <f>0.3*35/30</f>
        <v>0.35</v>
      </c>
      <c r="J22" s="9">
        <f>13.44*35/30</f>
        <v>15.68</v>
      </c>
    </row>
    <row r="23" spans="1:10" ht="16.5" thickBot="1" x14ac:dyDescent="0.3">
      <c r="A23" s="26"/>
      <c r="B23" s="27"/>
      <c r="C23" s="28"/>
      <c r="D23" s="28"/>
      <c r="E23" s="72"/>
      <c r="F23" s="52">
        <f>SUM(F15:F22)</f>
        <v>87.793841666666694</v>
      </c>
      <c r="G23" s="29">
        <f>SUM(G15:G22)</f>
        <v>801.18</v>
      </c>
      <c r="H23" s="29">
        <f>SUM(H15:H22)</f>
        <v>30.965</v>
      </c>
      <c r="I23" s="29">
        <f>SUM(I15:I22)</f>
        <v>31</v>
      </c>
      <c r="J23" s="30">
        <f>SUM(J15:J22)</f>
        <v>109.524</v>
      </c>
    </row>
    <row r="24" spans="1:10" x14ac:dyDescent="0.25">
      <c r="A24" s="21" t="s">
        <v>27</v>
      </c>
    </row>
    <row r="25" spans="1:10" x14ac:dyDescent="0.25">
      <c r="A25" s="21" t="s">
        <v>32</v>
      </c>
    </row>
    <row r="34" spans="1:13" ht="14.45" customHeight="1" x14ac:dyDescent="0.25"/>
    <row r="38" spans="1:13" x14ac:dyDescent="0.25">
      <c r="M38" t="s">
        <v>29</v>
      </c>
    </row>
    <row r="45" spans="1:13" s="22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F11 F13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2022-10-17T08:59:30Z</cp:lastPrinted>
  <dcterms:created xsi:type="dcterms:W3CDTF">2015-06-05T18:19:34Z</dcterms:created>
  <dcterms:modified xsi:type="dcterms:W3CDTF">2023-03-09T04:40:11Z</dcterms:modified>
</cp:coreProperties>
</file>