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J19" i="1"/>
  <c r="I19" i="1"/>
  <c r="H19" i="1"/>
  <c r="G20" i="1"/>
  <c r="G19" i="1"/>
  <c r="F19" i="1"/>
  <c r="F20" i="1"/>
  <c r="F17" i="1"/>
  <c r="F16" i="1"/>
  <c r="F9" i="1" l="1"/>
  <c r="F13" i="1"/>
  <c r="F10" i="1"/>
  <c r="F7" i="1" l="1"/>
  <c r="F6" i="1"/>
  <c r="F15" i="1" l="1"/>
  <c r="F21" i="1" s="1"/>
  <c r="F8" i="1" l="1"/>
  <c r="J10" i="1" l="1"/>
  <c r="I10" i="1"/>
  <c r="H10" i="1"/>
  <c r="G10" i="1"/>
  <c r="G21" i="1" l="1"/>
  <c r="G14" i="1" l="1"/>
  <c r="J11" i="1" l="1"/>
  <c r="H11" i="1"/>
  <c r="G11" i="1"/>
  <c r="I11" i="1"/>
  <c r="J21" i="1"/>
  <c r="I21" i="1"/>
  <c r="H21" i="1"/>
  <c r="J14" i="1"/>
  <c r="I14" i="1"/>
  <c r="H14" i="1"/>
</calcChain>
</file>

<file path=xl/sharedStrings.xml><?xml version="1.0" encoding="utf-8"?>
<sst xmlns="http://schemas.openxmlformats.org/spreadsheetml/2006/main" count="61" uniqueCount="55">
  <si>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</si>
  <si>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</si>
  <si>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</si>
  <si>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</si>
  <si>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</si>
  <si>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</si>
  <si>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</si>
  <si>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</si>
  <si>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</si>
  <si>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</si>
  <si>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</si>
  <si>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</si>
  <si>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</si>
  <si>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</si>
  <si>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</si>
  <si>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</si>
  <si>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</si>
  <si>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</si>
  <si>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</si>
  <si>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</si>
  <si>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</si>
  <si>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</si>
  <si>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</si>
  <si>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</si>
  <si>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</si>
  <si>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</si>
  <si>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</si>
  <si>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</si>
  <si>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</si>
  <si>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</si>
  <si>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</si>
  <si>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</si>
  <si>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</si>
  <si>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</si>
  <si>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</si>
  <si>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</si>
  <si>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</si>
  <si>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</si>
  <si>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</si>
  <si>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</si>
  <si>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Сырники из творога запеч. с молоком сгущенным</t>
  </si>
  <si>
    <t>220/30</t>
  </si>
  <si>
    <t xml:space="preserve">Какао с молоком </t>
  </si>
  <si>
    <t>Суп картофельный с мясными фрикадельками</t>
  </si>
  <si>
    <t>60</t>
  </si>
  <si>
    <t>20</t>
  </si>
  <si>
    <t>День 4</t>
  </si>
  <si>
    <t>Вафли</t>
  </si>
  <si>
    <t>110/20</t>
  </si>
  <si>
    <t>120/30</t>
  </si>
  <si>
    <t>37</t>
  </si>
  <si>
    <t>36</t>
  </si>
  <si>
    <t>МБОУ БСШ №1 имени Е.К. Зырянова</t>
  </si>
  <si>
    <t>1</t>
  </si>
  <si>
    <t>29.03.2023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</si>
</sst>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3" fillId="0" borderId="14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1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Protection="1">
      <protection locked="0"/>
    </xf>
    <xf numFmtId="0" fontId="3" fillId="0" borderId="16" xfId="0" applyFon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25" xfId="0" applyNumberFormat="1" applyBorder="1" applyProtection="1">
      <protection locked="0"/>
    </xf>
    <xf numFmtId="0" fontId="0" fillId="0" borderId="24" xfId="0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42"/>
  <sheetViews>
    <sheetView tabSelected="1" zoomScale="110" zoomScaleNormal="110" workbookViewId="0">
      <selection activeCell="L13" sqref="L13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6" customWidth="1"/>
    <col min="6" max="6" width="7.5703125" style="16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6" t="s">
        <v>52</v>
      </c>
      <c r="C1" s="77"/>
      <c r="D1" s="78"/>
      <c r="E1" s="16" t="s">
        <v>28</v>
      </c>
      <c r="F1" s="15" t="s">
        <v>53</v>
      </c>
      <c r="G1" s="79" t="s">
        <v>46</v>
      </c>
      <c r="H1" s="80"/>
      <c r="I1" s="81" t="s">
        <v>54</v>
      </c>
    </row>
    <row r="2" spans="1:10" ht="15.75" thickBot="1" x14ac:dyDescent="0.3">
      <c r="B2" s="1" t="s">
        <v>27</v>
      </c>
    </row>
    <row r="3" spans="1:10" s="21" customFormat="1" ht="30.75" thickBot="1" x14ac:dyDescent="0.3">
      <c r="A3" s="17" t="s">
        <v>1</v>
      </c>
      <c r="B3" s="18" t="s">
        <v>2</v>
      </c>
      <c r="C3" s="18" t="s">
        <v>19</v>
      </c>
      <c r="D3" s="18" t="s">
        <v>3</v>
      </c>
      <c r="E3" s="34" t="s">
        <v>20</v>
      </c>
      <c r="F3" s="34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30" x14ac:dyDescent="0.25">
      <c r="A4" s="2" t="s">
        <v>9</v>
      </c>
      <c r="B4" s="25" t="s">
        <v>10</v>
      </c>
      <c r="C4" s="41">
        <v>9</v>
      </c>
      <c r="D4" s="42" t="s">
        <v>32</v>
      </c>
      <c r="E4" s="72" t="s">
        <v>33</v>
      </c>
      <c r="F4" s="73">
        <v>16.010000000000002</v>
      </c>
      <c r="G4" s="4">
        <v>216.92</v>
      </c>
      <c r="H4" s="4">
        <v>6.35</v>
      </c>
      <c r="I4" s="4">
        <v>7.11</v>
      </c>
      <c r="J4" s="5">
        <v>32.29</v>
      </c>
    </row>
    <row r="5" spans="1:10" ht="15.75" x14ac:dyDescent="0.25">
      <c r="A5" s="6"/>
      <c r="B5" s="26" t="s">
        <v>11</v>
      </c>
      <c r="C5" s="43">
        <v>36</v>
      </c>
      <c r="D5" s="44" t="s">
        <v>42</v>
      </c>
      <c r="E5" s="36">
        <v>200</v>
      </c>
      <c r="F5" s="62">
        <v>14.38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7" t="s">
        <v>17</v>
      </c>
      <c r="C6" s="43" t="s">
        <v>21</v>
      </c>
      <c r="D6" s="44" t="s">
        <v>34</v>
      </c>
      <c r="E6" s="36">
        <v>20</v>
      </c>
      <c r="F6" s="62">
        <f>96.75*0.02</f>
        <v>1.9350000000000001</v>
      </c>
      <c r="G6" s="8">
        <v>41.6</v>
      </c>
      <c r="H6" s="8">
        <v>1.6</v>
      </c>
      <c r="I6" s="8">
        <v>0.03</v>
      </c>
      <c r="J6" s="9">
        <v>8.02</v>
      </c>
    </row>
    <row r="7" spans="1:10" ht="15.75" x14ac:dyDescent="0.25">
      <c r="A7" s="6"/>
      <c r="B7" s="14" t="s">
        <v>16</v>
      </c>
      <c r="C7" s="49" t="s">
        <v>21</v>
      </c>
      <c r="D7" s="50" t="s">
        <v>22</v>
      </c>
      <c r="E7" s="39" t="s">
        <v>45</v>
      </c>
      <c r="F7" s="68">
        <f>50.71*0.02</f>
        <v>1.0142</v>
      </c>
      <c r="G7" s="11">
        <v>40</v>
      </c>
      <c r="H7" s="11">
        <v>0.98</v>
      </c>
      <c r="I7" s="11">
        <v>0.2</v>
      </c>
      <c r="J7" s="12">
        <v>8.9499999999999993</v>
      </c>
    </row>
    <row r="8" spans="1:10" ht="30" x14ac:dyDescent="0.25">
      <c r="A8" s="6"/>
      <c r="B8" s="71" t="s">
        <v>23</v>
      </c>
      <c r="C8" s="43">
        <v>3</v>
      </c>
      <c r="D8" s="44" t="s">
        <v>35</v>
      </c>
      <c r="E8" s="36">
        <v>10</v>
      </c>
      <c r="F8" s="62">
        <f>9.82*10/10</f>
        <v>9.82</v>
      </c>
      <c r="G8" s="8">
        <v>64.7</v>
      </c>
      <c r="H8" s="8">
        <v>0.08</v>
      </c>
      <c r="I8" s="8">
        <v>7.15</v>
      </c>
      <c r="J8" s="9">
        <v>0.12</v>
      </c>
    </row>
    <row r="9" spans="1:10" ht="15.75" x14ac:dyDescent="0.25">
      <c r="A9" s="6"/>
      <c r="B9" s="61"/>
      <c r="C9" s="70">
        <v>6</v>
      </c>
      <c r="D9" s="44" t="s">
        <v>36</v>
      </c>
      <c r="E9" s="36">
        <v>10</v>
      </c>
      <c r="F9" s="62">
        <f>10.41*10/12</f>
        <v>8.6749999999999989</v>
      </c>
      <c r="G9" s="13">
        <v>36</v>
      </c>
      <c r="H9" s="13">
        <v>1.36</v>
      </c>
      <c r="I9" s="13">
        <v>2.76</v>
      </c>
      <c r="J9" s="28">
        <v>0.31</v>
      </c>
    </row>
    <row r="10" spans="1:10" ht="15.75" x14ac:dyDescent="0.25">
      <c r="A10" s="6"/>
      <c r="B10" s="61"/>
      <c r="C10" s="70" t="s">
        <v>21</v>
      </c>
      <c r="D10" s="44" t="s">
        <v>47</v>
      </c>
      <c r="E10" s="36">
        <v>40</v>
      </c>
      <c r="F10" s="62">
        <f>225.6*0.04</f>
        <v>9.0239999999999991</v>
      </c>
      <c r="G10" s="8">
        <f>127.12</f>
        <v>127.12</v>
      </c>
      <c r="H10" s="8">
        <f>2.14</f>
        <v>2.14</v>
      </c>
      <c r="I10" s="8">
        <f>2.8</f>
        <v>2.8</v>
      </c>
      <c r="J10" s="9">
        <f>23.34</f>
        <v>23.34</v>
      </c>
    </row>
    <row r="11" spans="1:10" ht="16.5" thickBot="1" x14ac:dyDescent="0.3">
      <c r="A11" s="55"/>
      <c r="B11" s="56"/>
      <c r="C11" s="57"/>
      <c r="D11" s="58"/>
      <c r="E11" s="59"/>
      <c r="F11" s="66">
        <v>58.52</v>
      </c>
      <c r="G11" s="60">
        <f>SUM(G4:G10)</f>
        <v>643.34</v>
      </c>
      <c r="H11" s="60">
        <f>SUM(H4:H10)</f>
        <v>16.96</v>
      </c>
      <c r="I11" s="60">
        <f>SUM(I4:I10)</f>
        <v>23.650000000000002</v>
      </c>
      <c r="J11" s="74">
        <f>SUM(J4:J10)</f>
        <v>89.18</v>
      </c>
    </row>
    <row r="12" spans="1:10" ht="15.75" x14ac:dyDescent="0.25">
      <c r="A12" s="2" t="s">
        <v>24</v>
      </c>
      <c r="B12" s="3"/>
      <c r="C12" s="45">
        <v>30</v>
      </c>
      <c r="D12" s="46" t="s">
        <v>37</v>
      </c>
      <c r="E12" s="37">
        <v>200</v>
      </c>
      <c r="F12" s="65">
        <v>2.89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45" x14ac:dyDescent="0.25">
      <c r="A13" s="6"/>
      <c r="B13" s="10"/>
      <c r="C13" s="47">
        <v>31</v>
      </c>
      <c r="D13" s="48" t="s">
        <v>40</v>
      </c>
      <c r="E13" s="38" t="s">
        <v>48</v>
      </c>
      <c r="F13" s="62">
        <f>44.74*110/130+4.25*20/20</f>
        <v>42.106923076923081</v>
      </c>
      <c r="G13" s="8">
        <v>400.13</v>
      </c>
      <c r="H13" s="8">
        <v>22.24</v>
      </c>
      <c r="I13" s="8">
        <v>17.73</v>
      </c>
      <c r="J13" s="9">
        <v>137.9</v>
      </c>
    </row>
    <row r="14" spans="1:10" ht="16.5" thickBot="1" x14ac:dyDescent="0.3">
      <c r="A14" s="51"/>
      <c r="B14" s="30"/>
      <c r="C14" s="52"/>
      <c r="D14" s="53"/>
      <c r="E14" s="54"/>
      <c r="F14" s="67">
        <v>43.89</v>
      </c>
      <c r="G14" s="63">
        <f>SUM(G12:G13)</f>
        <v>443.13</v>
      </c>
      <c r="H14" s="63">
        <f t="shared" ref="H14:J14" si="0">SUM(H12:H13)</f>
        <v>22.299999999999997</v>
      </c>
      <c r="I14" s="63">
        <f t="shared" si="0"/>
        <v>17.740000000000002</v>
      </c>
      <c r="J14" s="64">
        <f t="shared" si="0"/>
        <v>148.12</v>
      </c>
    </row>
    <row r="15" spans="1:10" ht="15.75" x14ac:dyDescent="0.25">
      <c r="A15" s="2" t="s">
        <v>12</v>
      </c>
      <c r="B15" s="3" t="s">
        <v>13</v>
      </c>
      <c r="C15" s="45">
        <v>4</v>
      </c>
      <c r="D15" s="46" t="s">
        <v>31</v>
      </c>
      <c r="E15" s="35" t="s">
        <v>44</v>
      </c>
      <c r="F15" s="65">
        <f>28.02*60/60</f>
        <v>28.02</v>
      </c>
      <c r="G15" s="4">
        <v>8.4</v>
      </c>
      <c r="H15" s="4">
        <v>0.48</v>
      </c>
      <c r="I15" s="4">
        <v>0.06</v>
      </c>
      <c r="J15" s="5">
        <v>1.5</v>
      </c>
    </row>
    <row r="16" spans="1:10" ht="45" x14ac:dyDescent="0.25">
      <c r="A16" s="6"/>
      <c r="B16" s="7" t="s">
        <v>14</v>
      </c>
      <c r="C16" s="47">
        <v>49</v>
      </c>
      <c r="D16" s="48" t="s">
        <v>43</v>
      </c>
      <c r="E16" s="38" t="s">
        <v>41</v>
      </c>
      <c r="F16" s="62">
        <f>6.1*220/220+17.61*30/30</f>
        <v>23.71</v>
      </c>
      <c r="G16" s="8">
        <v>199.54</v>
      </c>
      <c r="H16" s="8">
        <v>8.33</v>
      </c>
      <c r="I16" s="8">
        <v>5.79</v>
      </c>
      <c r="J16" s="9">
        <v>20.440000000000001</v>
      </c>
    </row>
    <row r="17" spans="1:15" ht="30" x14ac:dyDescent="0.25">
      <c r="A17" s="6"/>
      <c r="B17" s="7" t="s">
        <v>15</v>
      </c>
      <c r="C17" s="47">
        <v>48</v>
      </c>
      <c r="D17" s="48" t="s">
        <v>38</v>
      </c>
      <c r="E17" s="38" t="s">
        <v>49</v>
      </c>
      <c r="F17" s="62">
        <f>13.67*30/37+6.58*120/113</f>
        <v>18.07139440325281</v>
      </c>
      <c r="G17" s="8">
        <v>177.15</v>
      </c>
      <c r="H17" s="8">
        <v>9.2100000000000009</v>
      </c>
      <c r="I17" s="8">
        <v>9.8000000000000007</v>
      </c>
      <c r="J17" s="9">
        <v>8.6300000000000008</v>
      </c>
    </row>
    <row r="18" spans="1:15" ht="15.75" x14ac:dyDescent="0.25">
      <c r="A18" s="6"/>
      <c r="B18" s="7" t="s">
        <v>25</v>
      </c>
      <c r="C18" s="47">
        <v>25</v>
      </c>
      <c r="D18" s="48" t="s">
        <v>39</v>
      </c>
      <c r="E18" s="38">
        <v>200</v>
      </c>
      <c r="F18" s="62">
        <v>13.4</v>
      </c>
      <c r="G18" s="8">
        <v>136</v>
      </c>
      <c r="H18" s="8">
        <v>0.6</v>
      </c>
      <c r="I18" s="8">
        <v>0</v>
      </c>
      <c r="J18" s="9">
        <v>33</v>
      </c>
    </row>
    <row r="19" spans="1:15" ht="15.75" x14ac:dyDescent="0.25">
      <c r="A19" s="6"/>
      <c r="B19" s="7" t="s">
        <v>18</v>
      </c>
      <c r="C19" s="47" t="s">
        <v>21</v>
      </c>
      <c r="D19" s="48" t="s">
        <v>26</v>
      </c>
      <c r="E19" s="38" t="s">
        <v>50</v>
      </c>
      <c r="F19" s="62">
        <f>74.8*0.037</f>
        <v>2.7675999999999998</v>
      </c>
      <c r="G19" s="8">
        <f>62.4*37/30</f>
        <v>76.959999999999994</v>
      </c>
      <c r="H19" s="8">
        <f>2.4*34/30</f>
        <v>2.7199999999999998</v>
      </c>
      <c r="I19" s="8">
        <f>0.45*37/30</f>
        <v>0.55500000000000005</v>
      </c>
      <c r="J19" s="9">
        <f>11.37*37/30</f>
        <v>14.023</v>
      </c>
    </row>
    <row r="20" spans="1:15" ht="15.75" x14ac:dyDescent="0.25">
      <c r="A20" s="6"/>
      <c r="B20" s="14" t="s">
        <v>16</v>
      </c>
      <c r="C20" s="49" t="s">
        <v>21</v>
      </c>
      <c r="D20" s="50" t="s">
        <v>22</v>
      </c>
      <c r="E20" s="39" t="s">
        <v>51</v>
      </c>
      <c r="F20" s="68">
        <f>50.71*0.036</f>
        <v>1.8255599999999998</v>
      </c>
      <c r="G20" s="11">
        <f>60*36/30</f>
        <v>72</v>
      </c>
      <c r="H20" s="11">
        <f>1.47*36/30</f>
        <v>1.764</v>
      </c>
      <c r="I20" s="11">
        <f>0.3*36/30</f>
        <v>0.36</v>
      </c>
      <c r="J20" s="12">
        <f>13.44*36/30</f>
        <v>16.128</v>
      </c>
    </row>
    <row r="21" spans="1:15" ht="16.5" thickBot="1" x14ac:dyDescent="0.3">
      <c r="A21" s="29"/>
      <c r="B21" s="30"/>
      <c r="C21" s="31"/>
      <c r="D21" s="31"/>
      <c r="E21" s="40"/>
      <c r="F21" s="69">
        <f>SUM(F15:F20)</f>
        <v>87.794554403252818</v>
      </c>
      <c r="G21" s="32">
        <f>SUM(G15:G20)</f>
        <v>670.05000000000007</v>
      </c>
      <c r="H21" s="32">
        <f>SUM(H15:H20)</f>
        <v>23.104000000000003</v>
      </c>
      <c r="I21" s="32">
        <f>SUM(I15:I20)</f>
        <v>16.565000000000001</v>
      </c>
      <c r="J21" s="33">
        <f>SUM(J15:J20)</f>
        <v>93.721000000000004</v>
      </c>
    </row>
    <row r="22" spans="1:15" ht="15.75" thickBot="1" x14ac:dyDescent="0.3">
      <c r="A22" s="22" t="s">
        <v>29</v>
      </c>
      <c r="E22" s="24"/>
      <c r="F22" s="24"/>
      <c r="G22" s="23"/>
      <c r="H22" s="23"/>
      <c r="I22" s="23"/>
      <c r="J22" s="23"/>
    </row>
    <row r="23" spans="1:15" ht="15.75" thickBot="1" x14ac:dyDescent="0.3">
      <c r="A23" s="22" t="s">
        <v>30</v>
      </c>
      <c r="O23" s="75"/>
    </row>
    <row r="33" spans="1:10" ht="30" customHeight="1" x14ac:dyDescent="0.25"/>
    <row r="42" spans="1:10" s="23" customFormat="1" x14ac:dyDescent="0.25">
      <c r="A42"/>
      <c r="B42"/>
      <c r="C42"/>
      <c r="D42"/>
      <c r="E42" s="16"/>
      <c r="F42" s="16"/>
      <c r="G42"/>
      <c r="H42"/>
      <c r="I42"/>
      <c r="J42"/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1 F8 G10:G11 F10 F13" unlockedFormula="1"/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2022-09-06T06:34:46Z</cp:lastPrinted>
  <dcterms:created xsi:type="dcterms:W3CDTF">2015-06-05T18:19:34Z</dcterms:created>
  <dcterms:modified xsi:type="dcterms:W3CDTF">2023-03-28T03:32:11Z</dcterms:modified>
</cp:coreProperties>
</file>