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7" i="1"/>
  <c r="F16" i="1"/>
  <c r="G14" i="1"/>
  <c r="G15" i="1" s="1"/>
  <c r="F13" i="1"/>
  <c r="J11" i="1"/>
  <c r="J15" i="1" s="1"/>
  <c r="I11" i="1"/>
  <c r="I15" i="1" s="1"/>
  <c r="H11" i="1"/>
  <c r="H15" i="1" s="1"/>
  <c r="G11" i="1"/>
  <c r="F11" i="1"/>
  <c r="F15" i="1" l="1"/>
  <c r="F6" i="1"/>
  <c r="F4" i="1"/>
  <c r="J7" i="1"/>
  <c r="I7" i="1"/>
  <c r="H7" i="1"/>
  <c r="G7" i="1"/>
  <c r="J6" i="1"/>
  <c r="I6" i="1"/>
  <c r="H6" i="1"/>
  <c r="G6" i="1"/>
  <c r="F8" i="1"/>
  <c r="J8" i="1"/>
  <c r="I8" i="1"/>
  <c r="H8" i="1"/>
  <c r="G8" i="1"/>
  <c r="F18" i="1"/>
  <c r="J22" i="1"/>
  <c r="I22" i="1"/>
  <c r="H22" i="1"/>
  <c r="G22" i="1"/>
  <c r="J21" i="1"/>
  <c r="I21" i="1"/>
  <c r="H21" i="1"/>
  <c r="G21" i="1"/>
  <c r="F22" i="1"/>
  <c r="F21" i="1"/>
  <c r="G23" i="1" l="1"/>
  <c r="F9" i="1"/>
  <c r="J18" i="1" l="1"/>
  <c r="J23" i="1" s="1"/>
  <c r="I18" i="1"/>
  <c r="I23" i="1" s="1"/>
  <c r="H18" i="1"/>
  <c r="H23" i="1" s="1"/>
  <c r="J9" i="1" l="1"/>
  <c r="I9" i="1"/>
  <c r="H9" i="1"/>
  <c r="G9" i="1"/>
</calcChain>
</file>

<file path=xl/sharedStrings.xml><?xml version="1.0" encoding="utf-8"?>
<sst xmlns="http://schemas.openxmlformats.org/spreadsheetml/2006/main" count="70" uniqueCount="54">
  <si>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</si>
  <si>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</si>
  <si>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</si>
  <si>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</si>
  <si>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</si>
  <si>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</si>
  <si>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</si>
  <si>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</si>
  <si>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</si>
  <si>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</si>
  <si>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</si>
  <si>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</si>
  <si>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</si>
  <si>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</si>
  <si>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</si>
  <si>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</si>
  <si>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</si>
  <si>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</si>
  <si>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</si>
  <si>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</si>
  <si>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</si>
  <si>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</si>
  <si>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</si>
  <si>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</si>
  <si>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</si>
  <si>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</si>
  <si>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</si>
  <si>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</si>
  <si>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</si>
  <si>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</si>
  <si>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</si>
  <si>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</si>
  <si>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</si>
  <si>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</si>
  <si>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</si>
  <si>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</si>
  <si>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</si>
  <si>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</si>
  <si>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30</t>
  </si>
  <si>
    <t>Какао с молоком</t>
  </si>
  <si>
    <t>Компот из смеси сухофруктов</t>
  </si>
  <si>
    <t>Батон</t>
  </si>
  <si>
    <t>Икра свекольная</t>
  </si>
  <si>
    <t>90</t>
  </si>
  <si>
    <t>75/75</t>
  </si>
  <si>
    <t>60</t>
  </si>
  <si>
    <t>Творожное  печенье</t>
  </si>
  <si>
    <t>Рассольник ленинградский со сметаной</t>
  </si>
  <si>
    <t>190/30</t>
  </si>
  <si>
    <t>200/5</t>
  </si>
  <si>
    <t>Вафли</t>
  </si>
  <si>
    <t>МБОУ БСШ №1 имени Е.К. Зырянова</t>
  </si>
  <si>
    <t>1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</si>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</sst>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workbookViewId="0">
      <selection activeCell="L15" sqref="L15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5" bestFit="1" customWidth="1"/>
    <col min="6" max="6" width="9.570312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67" t="s">
        <v>51</v>
      </c>
      <c r="C1" s="68"/>
      <c r="D1" s="69"/>
      <c r="E1" s="25" t="s">
        <v>29</v>
      </c>
      <c r="F1" s="24" t="s">
        <v>52</v>
      </c>
      <c r="H1" t="s">
        <v>1</v>
      </c>
      <c r="I1" s="70" t="s">
        <v>53</v>
      </c>
    </row>
    <row r="2" spans="1:10" ht="15.75" thickBot="1" x14ac:dyDescent="0.3">
      <c r="B2" s="1" t="s">
        <v>28</v>
      </c>
    </row>
    <row r="3" spans="1:10" s="30" customFormat="1" ht="30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31" t="s">
        <v>21</v>
      </c>
      <c r="F3" s="31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x14ac:dyDescent="0.25">
      <c r="A4" s="2" t="s">
        <v>10</v>
      </c>
      <c r="B4" s="46" t="s">
        <v>11</v>
      </c>
      <c r="C4" s="47">
        <v>39</v>
      </c>
      <c r="D4" s="48" t="s">
        <v>32</v>
      </c>
      <c r="E4" s="40" t="s">
        <v>48</v>
      </c>
      <c r="F4" s="33">
        <f>17.97*190/180+18.44*30/40</f>
        <v>32.798333333333332</v>
      </c>
      <c r="G4" s="6">
        <v>283</v>
      </c>
      <c r="H4" s="6">
        <v>13.43</v>
      </c>
      <c r="I4" s="6">
        <v>17.52</v>
      </c>
      <c r="J4" s="7">
        <v>16.059999999999999</v>
      </c>
    </row>
    <row r="5" spans="1:10" x14ac:dyDescent="0.25">
      <c r="A5" s="8"/>
      <c r="B5" s="49" t="s">
        <v>12</v>
      </c>
      <c r="C5" s="50">
        <v>36</v>
      </c>
      <c r="D5" s="51" t="s">
        <v>39</v>
      </c>
      <c r="E5" s="34">
        <v>200</v>
      </c>
      <c r="F5" s="35">
        <v>14.38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x14ac:dyDescent="0.25">
      <c r="A6" s="8"/>
      <c r="B6" s="23" t="s">
        <v>18</v>
      </c>
      <c r="C6" s="50" t="s">
        <v>22</v>
      </c>
      <c r="D6" s="51" t="s">
        <v>23</v>
      </c>
      <c r="E6" s="34">
        <v>22</v>
      </c>
      <c r="F6" s="35">
        <f>50.71*0.022</f>
        <v>1.1156200000000001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x14ac:dyDescent="0.25">
      <c r="A7" s="8"/>
      <c r="B7" s="9" t="s">
        <v>19</v>
      </c>
      <c r="C7" s="50" t="s">
        <v>22</v>
      </c>
      <c r="D7" s="51" t="s">
        <v>27</v>
      </c>
      <c r="E7" s="34">
        <v>23</v>
      </c>
      <c r="F7" s="35">
        <v>1.68</v>
      </c>
      <c r="G7" s="12">
        <f>41.6*23/20</f>
        <v>47.84</v>
      </c>
      <c r="H7" s="12">
        <f>1.6*23/20</f>
        <v>1.8400000000000003</v>
      </c>
      <c r="I7" s="12">
        <f>0.03*23/20</f>
        <v>3.4499999999999996E-2</v>
      </c>
      <c r="J7" s="13">
        <f>8.02*23/20</f>
        <v>9.222999999999999</v>
      </c>
    </row>
    <row r="8" spans="1:10" x14ac:dyDescent="0.25">
      <c r="A8" s="8"/>
      <c r="B8" s="52" t="s">
        <v>24</v>
      </c>
      <c r="C8" s="50" t="s">
        <v>22</v>
      </c>
      <c r="D8" s="51" t="s">
        <v>46</v>
      </c>
      <c r="E8" s="34">
        <v>57</v>
      </c>
      <c r="F8" s="35">
        <f>150*0.057</f>
        <v>8.5500000000000007</v>
      </c>
      <c r="G8" s="12">
        <f>289.48*76/76</f>
        <v>289.48</v>
      </c>
      <c r="H8" s="12">
        <f>7.06*76/76</f>
        <v>7.06</v>
      </c>
      <c r="I8" s="12">
        <f>19.76*76/76</f>
        <v>19.760000000000002</v>
      </c>
      <c r="J8" s="13">
        <f>7.06*76/76</f>
        <v>7.06</v>
      </c>
    </row>
    <row r="9" spans="1:10" ht="15.75" thickBot="1" x14ac:dyDescent="0.3">
      <c r="A9" s="8"/>
      <c r="B9" s="19"/>
      <c r="C9" s="20"/>
      <c r="D9" s="21"/>
      <c r="E9" s="38"/>
      <c r="F9" s="39">
        <f>SUM(F4:F8)</f>
        <v>58.523953333333338</v>
      </c>
      <c r="G9" s="22">
        <f>SUM(G4:G8)</f>
        <v>783.32</v>
      </c>
      <c r="H9" s="22">
        <f>SUM(H4:H8)</f>
        <v>27.906999999999996</v>
      </c>
      <c r="I9" s="22">
        <f>SUM(I4:I8)</f>
        <v>41.144500000000008</v>
      </c>
      <c r="J9" s="58">
        <f>SUM(J4:J8)</f>
        <v>58.785499999999999</v>
      </c>
    </row>
    <row r="10" spans="1:10" x14ac:dyDescent="0.25">
      <c r="A10" s="2" t="s">
        <v>25</v>
      </c>
      <c r="B10" s="49" t="s">
        <v>12</v>
      </c>
      <c r="C10" s="4">
        <v>2</v>
      </c>
      <c r="D10" s="5" t="s">
        <v>34</v>
      </c>
      <c r="E10" s="32">
        <v>200</v>
      </c>
      <c r="F10" s="33">
        <v>12.41</v>
      </c>
      <c r="G10" s="6">
        <v>100</v>
      </c>
      <c r="H10" s="6">
        <v>3.9</v>
      </c>
      <c r="I10" s="6">
        <v>3</v>
      </c>
      <c r="J10" s="7">
        <v>15.28</v>
      </c>
    </row>
    <row r="11" spans="1:10" x14ac:dyDescent="0.25">
      <c r="A11" s="8"/>
      <c r="B11" s="52" t="s">
        <v>24</v>
      </c>
      <c r="C11" s="10">
        <v>3</v>
      </c>
      <c r="D11" s="11" t="s">
        <v>33</v>
      </c>
      <c r="E11" s="34">
        <v>10</v>
      </c>
      <c r="F11" s="35">
        <f>9.82*10/10</f>
        <v>9.82</v>
      </c>
      <c r="G11" s="12">
        <f>64.7</f>
        <v>64.7</v>
      </c>
      <c r="H11" s="12">
        <f>0.08</f>
        <v>0.08</v>
      </c>
      <c r="I11" s="12">
        <f>7.15</f>
        <v>7.15</v>
      </c>
      <c r="J11" s="13">
        <f>0.12</f>
        <v>0.12</v>
      </c>
    </row>
    <row r="12" spans="1:10" x14ac:dyDescent="0.25">
      <c r="A12" s="8"/>
      <c r="B12" s="52" t="s">
        <v>24</v>
      </c>
      <c r="C12" s="15">
        <v>38</v>
      </c>
      <c r="D12" s="16" t="s">
        <v>35</v>
      </c>
      <c r="E12" s="36">
        <v>50</v>
      </c>
      <c r="F12" s="37">
        <v>9.6</v>
      </c>
      <c r="G12" s="17">
        <v>63</v>
      </c>
      <c r="H12" s="17">
        <v>5.0999999999999996</v>
      </c>
      <c r="I12" s="17">
        <v>4.5999999999999996</v>
      </c>
      <c r="J12" s="13">
        <v>0.3</v>
      </c>
    </row>
    <row r="13" spans="1:10" x14ac:dyDescent="0.25">
      <c r="A13" s="8"/>
      <c r="B13" s="52" t="s">
        <v>24</v>
      </c>
      <c r="C13" s="15" t="s">
        <v>22</v>
      </c>
      <c r="D13" s="53" t="s">
        <v>50</v>
      </c>
      <c r="E13" s="36">
        <v>40</v>
      </c>
      <c r="F13" s="37">
        <f>225.6*0.04</f>
        <v>9.0239999999999991</v>
      </c>
      <c r="G13" s="17">
        <v>95.34</v>
      </c>
      <c r="H13" s="17">
        <v>1.61</v>
      </c>
      <c r="I13" s="17">
        <v>2.1</v>
      </c>
      <c r="J13" s="13">
        <v>17.510000000000002</v>
      </c>
    </row>
    <row r="14" spans="1:10" x14ac:dyDescent="0.25">
      <c r="A14" s="8"/>
      <c r="B14" s="9" t="s">
        <v>19</v>
      </c>
      <c r="C14" s="15" t="s">
        <v>22</v>
      </c>
      <c r="D14" s="16" t="s">
        <v>41</v>
      </c>
      <c r="E14" s="36">
        <v>32</v>
      </c>
      <c r="F14" s="37">
        <v>3.04</v>
      </c>
      <c r="G14" s="17">
        <f>41.6</f>
        <v>41.6</v>
      </c>
      <c r="H14" s="17">
        <v>1.6</v>
      </c>
      <c r="I14" s="17">
        <v>0.03</v>
      </c>
      <c r="J14" s="13">
        <v>8.02</v>
      </c>
    </row>
    <row r="15" spans="1:10" ht="15.75" thickBot="1" x14ac:dyDescent="0.3">
      <c r="A15" s="59"/>
      <c r="B15" s="14"/>
      <c r="C15" s="15"/>
      <c r="D15" s="16"/>
      <c r="E15" s="36"/>
      <c r="F15" s="37">
        <f>SUM(F10:F14)</f>
        <v>43.893999999999998</v>
      </c>
      <c r="G15" s="17">
        <f>SUM(G10:G14)</f>
        <v>364.64</v>
      </c>
      <c r="H15" s="17">
        <f>SUM(H10:H14)</f>
        <v>12.29</v>
      </c>
      <c r="I15" s="17">
        <f>SUM(I10:I14)</f>
        <v>16.880000000000003</v>
      </c>
      <c r="J15" s="18">
        <f>SUM(J10:J14)</f>
        <v>41.230000000000004</v>
      </c>
    </row>
    <row r="16" spans="1:10" x14ac:dyDescent="0.25">
      <c r="A16" s="2" t="s">
        <v>13</v>
      </c>
      <c r="B16" s="3" t="s">
        <v>14</v>
      </c>
      <c r="C16" s="4">
        <v>59</v>
      </c>
      <c r="D16" s="5" t="s">
        <v>42</v>
      </c>
      <c r="E16" s="40" t="s">
        <v>45</v>
      </c>
      <c r="F16" s="33">
        <f>7.65*60/60</f>
        <v>7.65</v>
      </c>
      <c r="G16" s="6">
        <v>79.2</v>
      </c>
      <c r="H16" s="6">
        <v>1.38</v>
      </c>
      <c r="I16" s="6">
        <v>4.08</v>
      </c>
      <c r="J16" s="7">
        <v>9.24</v>
      </c>
    </row>
    <row r="17" spans="1:10" ht="32.450000000000003" customHeight="1" x14ac:dyDescent="0.25">
      <c r="A17" s="8"/>
      <c r="B17" s="9" t="s">
        <v>15</v>
      </c>
      <c r="C17" s="10">
        <v>28</v>
      </c>
      <c r="D17" s="11" t="s">
        <v>47</v>
      </c>
      <c r="E17" s="41" t="s">
        <v>49</v>
      </c>
      <c r="F17" s="35">
        <f>15.46*200/250+1.84</f>
        <v>14.208</v>
      </c>
      <c r="G17" s="12">
        <v>148.25</v>
      </c>
      <c r="H17" s="12">
        <v>2.2200000000000002</v>
      </c>
      <c r="I17" s="12">
        <v>6.35</v>
      </c>
      <c r="J17" s="13">
        <v>20.66</v>
      </c>
    </row>
    <row r="18" spans="1:10" x14ac:dyDescent="0.25">
      <c r="A18" s="8"/>
      <c r="B18" s="9" t="s">
        <v>16</v>
      </c>
      <c r="C18" s="10">
        <v>58</v>
      </c>
      <c r="D18" s="11" t="s">
        <v>36</v>
      </c>
      <c r="E18" s="41" t="s">
        <v>43</v>
      </c>
      <c r="F18" s="35">
        <f>47.99*90/90</f>
        <v>47.99</v>
      </c>
      <c r="G18" s="12">
        <v>257.39999999999998</v>
      </c>
      <c r="H18" s="12">
        <f>16.02*80/90</f>
        <v>14.239999999999998</v>
      </c>
      <c r="I18" s="12">
        <f>15.75*80/90</f>
        <v>14</v>
      </c>
      <c r="J18" s="13">
        <f>12.87*80/90</f>
        <v>11.44</v>
      </c>
    </row>
    <row r="19" spans="1:10" ht="30" x14ac:dyDescent="0.25">
      <c r="A19" s="8"/>
      <c r="B19" s="9" t="s">
        <v>17</v>
      </c>
      <c r="C19" s="10">
        <v>16</v>
      </c>
      <c r="D19" s="11" t="s">
        <v>37</v>
      </c>
      <c r="E19" s="41" t="s">
        <v>44</v>
      </c>
      <c r="F19" s="35">
        <f>5.33*75/75+12.4*75/75</f>
        <v>17.73</v>
      </c>
      <c r="G19" s="12">
        <v>150</v>
      </c>
      <c r="H19" s="12">
        <v>3.24</v>
      </c>
      <c r="I19" s="12">
        <v>7.58</v>
      </c>
      <c r="J19" s="13">
        <v>18.87</v>
      </c>
    </row>
    <row r="20" spans="1:10" ht="30" x14ac:dyDescent="0.25">
      <c r="A20" s="8"/>
      <c r="B20" s="9" t="s">
        <v>26</v>
      </c>
      <c r="C20" s="57">
        <v>17</v>
      </c>
      <c r="D20" s="56" t="s">
        <v>40</v>
      </c>
      <c r="E20" s="54">
        <v>200</v>
      </c>
      <c r="F20" s="55">
        <v>4.16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x14ac:dyDescent="0.25">
      <c r="A21" s="8"/>
      <c r="B21" s="9" t="s">
        <v>19</v>
      </c>
      <c r="C21" s="10" t="s">
        <v>22</v>
      </c>
      <c r="D21" s="11" t="s">
        <v>27</v>
      </c>
      <c r="E21" s="41" t="s">
        <v>38</v>
      </c>
      <c r="F21" s="35">
        <f>74.9*0.03</f>
        <v>2.2469999999999999</v>
      </c>
      <c r="G21" s="12">
        <f>62.4*30/30</f>
        <v>62.4</v>
      </c>
      <c r="H21" s="12">
        <f>2.4*30/30</f>
        <v>2.4</v>
      </c>
      <c r="I21" s="12">
        <f>0.45*30/30</f>
        <v>0.45</v>
      </c>
      <c r="J21" s="13">
        <f>11.37*30/30</f>
        <v>11.37</v>
      </c>
    </row>
    <row r="22" spans="1:10" x14ac:dyDescent="0.25">
      <c r="A22" s="8"/>
      <c r="B22" s="23" t="s">
        <v>18</v>
      </c>
      <c r="C22" s="15" t="s">
        <v>22</v>
      </c>
      <c r="D22" s="16" t="s">
        <v>23</v>
      </c>
      <c r="E22" s="42" t="s">
        <v>38</v>
      </c>
      <c r="F22" s="37">
        <f>50.71*0.03</f>
        <v>1.5212999999999999</v>
      </c>
      <c r="G22" s="17">
        <f>60*30/30</f>
        <v>60</v>
      </c>
      <c r="H22" s="17">
        <f>1.47*30/30</f>
        <v>1.47</v>
      </c>
      <c r="I22" s="17">
        <f>0.3*30/30</f>
        <v>0.3</v>
      </c>
      <c r="J22" s="18">
        <f>13.44*30/30</f>
        <v>13.44</v>
      </c>
    </row>
    <row r="23" spans="1:10" ht="15.75" thickBot="1" x14ac:dyDescent="0.3">
      <c r="A23" s="60"/>
      <c r="B23" s="61"/>
      <c r="C23" s="62"/>
      <c r="D23" s="62"/>
      <c r="E23" s="63"/>
      <c r="F23" s="64">
        <v>87.79</v>
      </c>
      <c r="G23" s="65">
        <f>SUM(G16:G22)</f>
        <v>837.24999999999989</v>
      </c>
      <c r="H23" s="65">
        <f>SUM(H16:H22)</f>
        <v>25.389999999999997</v>
      </c>
      <c r="I23" s="65">
        <f>SUM(I16:I22)</f>
        <v>32.76</v>
      </c>
      <c r="J23" s="66">
        <f>SUM(J16:J22)</f>
        <v>103.91999999999999</v>
      </c>
    </row>
    <row r="24" spans="1:10" x14ac:dyDescent="0.25">
      <c r="A24" s="43" t="s">
        <v>30</v>
      </c>
      <c r="E24" s="45"/>
      <c r="F24" s="44"/>
      <c r="G24" s="44"/>
      <c r="H24" s="44"/>
      <c r="I24" s="44"/>
      <c r="J24" s="44"/>
    </row>
    <row r="25" spans="1:10" x14ac:dyDescent="0.25">
      <c r="A25" s="43" t="s">
        <v>31</v>
      </c>
    </row>
    <row r="39" spans="1:10" ht="33" customHeight="1" x14ac:dyDescent="0.25"/>
    <row r="46" spans="1:10" s="44" customFormat="1" x14ac:dyDescent="0.25">
      <c r="A46"/>
      <c r="B46"/>
      <c r="C46"/>
      <c r="D46"/>
      <c r="E46" s="25"/>
      <c r="F46"/>
      <c r="G46"/>
      <c r="H46"/>
      <c r="I46"/>
      <c r="J4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2023-01-30T03:02:27Z</cp:lastPrinted>
  <dcterms:created xsi:type="dcterms:W3CDTF">2015-06-05T18:19:34Z</dcterms:created>
  <dcterms:modified xsi:type="dcterms:W3CDTF">2023-05-15T08:05:42Z</dcterms:modified>
</cp:coreProperties>
</file>